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24226"/>
  <xr:revisionPtr revIDLastSave="0" documentId="13_ncr:1_{83D88650-4FB7-4694-B026-656066851D82}" xr6:coauthVersionLast="47" xr6:coauthVersionMax="47" xr10:uidLastSave="{00000000-0000-0000-0000-000000000000}"/>
  <workbookProtection workbookAlgorithmName="SHA-512" workbookHashValue="qZHqA0GeUo9YHJcZmleEFshTYBXXxKwFNS3MNb8+osN6gZNr7aJCXXBH/38n6Q0kkfJe5W6GZRKbLvnl5Xh54A==" workbookSaltValue="u9Y4NU+An/fsH0s65aJNug==" workbookSpinCount="100000" lockStructure="1"/>
  <bookViews>
    <workbookView xWindow="-120" yWindow="-120" windowWidth="29040" windowHeight="15720" xr2:uid="{00000000-000D-0000-FFFF-FFFF00000000}"/>
  </bookViews>
  <sheets>
    <sheet name="Unidades Liquidadas" sheetId="10" r:id="rId1"/>
    <sheet name="Exceptuaciones" sheetId="8" r:id="rId2"/>
    <sheet name="Resumen Liquidación" sheetId="1" r:id="rId3"/>
    <sheet name="Tabla de equipos" sheetId="7" r:id="rId4"/>
    <sheet name="Ayuda" sheetId="11" r:id="rId5"/>
  </sheets>
  <definedNames>
    <definedName name="_xlnm._FilterDatabase" localSheetId="3" hidden="1">'Tabla de equipos'!#REF!</definedName>
    <definedName name="_xlnm.Print_Area" localSheetId="2">'Resumen Liquidación'!$A$1:$L$136</definedName>
    <definedName name="Beg_Bal">#REF!</definedName>
    <definedName name="Data">#REF!</definedName>
    <definedName name="End_Bal">#REF!</definedName>
    <definedName name="Extra_Pay">#REF!</definedName>
    <definedName name="Full_Print">#REF!</definedName>
    <definedName name="Header_Row">ROW(#REF!)</definedName>
    <definedName name="Int">#REF!</definedName>
    <definedName name="Interest_Rate">#REF!</definedName>
    <definedName name="Last_Row">IF(Values_Entered,Header_Row+Number_of_Payments,Header_Row)</definedName>
    <definedName name="Loan_Amount">#REF!</definedName>
    <definedName name="Loan_Start">#REF!</definedName>
    <definedName name="Loan_Years">#REF!</definedName>
    <definedName name="Num_Pmt_Per_Year">#REF!</definedName>
    <definedName name="Number_of_Payments">MATCH(0.01,End_Bal,-1)+1</definedName>
    <definedName name="Pay_Date">#REF!</definedName>
    <definedName name="Pay_Num">#REF!</definedName>
    <definedName name="Payment_Date">DATE(YEAR(Loan_Start),MONTH(Loan_Start)+Payment_Number,DAY(Loan_Start))</definedName>
    <definedName name="Princ">#REF!</definedName>
    <definedName name="Print_Area_Reset">OFFSET(Full_Print,0,0,Last_Row)</definedName>
    <definedName name="Sched_Pay">#REF!</definedName>
    <definedName name="Scheduled_Extra_Payments">#REF!</definedName>
    <definedName name="Scheduled_Interest_Rate">#REF!</definedName>
    <definedName name="Scheduled_Monthly_Payment">#REF!</definedName>
    <definedName name="Total_Interest">#REF!</definedName>
    <definedName name="Total_Pay">#REF!</definedName>
    <definedName name="Total_Payment">Scheduled_Payment+Extra_Payment</definedName>
    <definedName name="Values_Entered">IF(Loan_Amount*Interest_Rate*Loan_Years*Loan_Start&gt;0,1,0)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0" i="1" l="1"/>
  <c r="H130" i="1"/>
  <c r="K26" i="8"/>
  <c r="L17" i="10"/>
  <c r="J13" i="8"/>
  <c r="A30" i="1"/>
  <c r="D30" i="1" s="1"/>
  <c r="J17" i="7"/>
  <c r="H17" i="7"/>
  <c r="I17" i="7"/>
  <c r="L63" i="10"/>
  <c r="K72" i="8"/>
  <c r="A76" i="1"/>
  <c r="F76" i="1" s="1"/>
  <c r="A75" i="1"/>
  <c r="F30" i="1" l="1"/>
  <c r="C30" i="1"/>
  <c r="E30" i="1" s="1"/>
  <c r="I30" i="1" s="1"/>
  <c r="B30" i="1"/>
  <c r="C76" i="1"/>
  <c r="B76" i="1"/>
  <c r="D76" i="1"/>
  <c r="F63" i="7"/>
  <c r="H63" i="7"/>
  <c r="J63" i="7"/>
  <c r="H30" i="1" l="1"/>
  <c r="G30" i="1"/>
  <c r="E76" i="1"/>
  <c r="G76" i="1" s="1"/>
  <c r="I63" i="7"/>
  <c r="J81" i="7"/>
  <c r="I81" i="7"/>
  <c r="H81" i="7"/>
  <c r="J80" i="7"/>
  <c r="I80" i="7"/>
  <c r="H80" i="7"/>
  <c r="J79" i="7"/>
  <c r="I79" i="7"/>
  <c r="H79" i="7"/>
  <c r="J78" i="7"/>
  <c r="I78" i="7"/>
  <c r="H78" i="7"/>
  <c r="F42" i="7"/>
  <c r="F43" i="7"/>
  <c r="J30" i="1" l="1"/>
  <c r="I76" i="1"/>
  <c r="H76" i="1"/>
  <c r="H3" i="7"/>
  <c r="J76" i="1" l="1"/>
  <c r="E4000" i="10"/>
  <c r="C4000" i="10"/>
  <c r="E3999" i="10"/>
  <c r="C3999" i="10"/>
  <c r="E3998" i="10"/>
  <c r="C3998" i="10"/>
  <c r="E3997" i="10"/>
  <c r="C3997" i="10"/>
  <c r="E3996" i="10"/>
  <c r="C3996" i="10"/>
  <c r="E3995" i="10"/>
  <c r="C3995" i="10"/>
  <c r="E3994" i="10"/>
  <c r="C3994" i="10"/>
  <c r="E3993" i="10"/>
  <c r="C3993" i="10"/>
  <c r="E3992" i="10"/>
  <c r="C3992" i="10"/>
  <c r="E3991" i="10"/>
  <c r="C3991" i="10"/>
  <c r="E3990" i="10"/>
  <c r="C3990" i="10"/>
  <c r="E3989" i="10"/>
  <c r="C3989" i="10"/>
  <c r="E3988" i="10"/>
  <c r="C3988" i="10"/>
  <c r="E3987" i="10"/>
  <c r="C3987" i="10"/>
  <c r="E3986" i="10"/>
  <c r="C3986" i="10"/>
  <c r="E3985" i="10"/>
  <c r="C3985" i="10"/>
  <c r="E3984" i="10"/>
  <c r="C3984" i="10"/>
  <c r="E3983" i="10"/>
  <c r="C3983" i="10"/>
  <c r="E3982" i="10"/>
  <c r="C3982" i="10"/>
  <c r="E3981" i="10"/>
  <c r="C3981" i="10"/>
  <c r="E3980" i="10"/>
  <c r="C3980" i="10"/>
  <c r="E3979" i="10"/>
  <c r="C3979" i="10"/>
  <c r="E3978" i="10"/>
  <c r="C3978" i="10"/>
  <c r="E3977" i="10"/>
  <c r="C3977" i="10"/>
  <c r="E3976" i="10"/>
  <c r="C3976" i="10"/>
  <c r="E3975" i="10"/>
  <c r="C3975" i="10"/>
  <c r="E3974" i="10"/>
  <c r="C3974" i="10"/>
  <c r="E3973" i="10"/>
  <c r="C3973" i="10"/>
  <c r="E3972" i="10"/>
  <c r="C3972" i="10"/>
  <c r="E3971" i="10"/>
  <c r="C3971" i="10"/>
  <c r="E3970" i="10"/>
  <c r="C3970" i="10"/>
  <c r="E3969" i="10"/>
  <c r="C3969" i="10"/>
  <c r="E3968" i="10"/>
  <c r="C3968" i="10"/>
  <c r="E3967" i="10"/>
  <c r="C3967" i="10"/>
  <c r="E3966" i="10"/>
  <c r="C3966" i="10"/>
  <c r="E3965" i="10"/>
  <c r="C3965" i="10"/>
  <c r="E3964" i="10"/>
  <c r="C3964" i="10"/>
  <c r="E3963" i="10"/>
  <c r="C3963" i="10"/>
  <c r="E3962" i="10"/>
  <c r="C3962" i="10"/>
  <c r="E3961" i="10"/>
  <c r="C3961" i="10"/>
  <c r="E3960" i="10"/>
  <c r="C3960" i="10"/>
  <c r="E3959" i="10"/>
  <c r="C3959" i="10"/>
  <c r="E3958" i="10"/>
  <c r="C3958" i="10"/>
  <c r="E3957" i="10"/>
  <c r="C3957" i="10"/>
  <c r="E3956" i="10"/>
  <c r="C3956" i="10"/>
  <c r="E3955" i="10"/>
  <c r="C3955" i="10"/>
  <c r="E3954" i="10"/>
  <c r="C3954" i="10"/>
  <c r="E3953" i="10"/>
  <c r="C3953" i="10"/>
  <c r="E3952" i="10"/>
  <c r="C3952" i="10"/>
  <c r="E3951" i="10"/>
  <c r="C3951" i="10"/>
  <c r="E3950" i="10"/>
  <c r="C3950" i="10"/>
  <c r="E3949" i="10"/>
  <c r="C3949" i="10"/>
  <c r="E3948" i="10"/>
  <c r="C3948" i="10"/>
  <c r="E3947" i="10"/>
  <c r="C3947" i="10"/>
  <c r="E3946" i="10"/>
  <c r="C3946" i="10"/>
  <c r="E3945" i="10"/>
  <c r="C3945" i="10"/>
  <c r="E3944" i="10"/>
  <c r="C3944" i="10"/>
  <c r="E3943" i="10"/>
  <c r="C3943" i="10"/>
  <c r="E3942" i="10"/>
  <c r="C3942" i="10"/>
  <c r="E3941" i="10"/>
  <c r="C3941" i="10"/>
  <c r="E3940" i="10"/>
  <c r="C3940" i="10"/>
  <c r="E3939" i="10"/>
  <c r="C3939" i="10"/>
  <c r="E3938" i="10"/>
  <c r="C3938" i="10"/>
  <c r="E3937" i="10"/>
  <c r="C3937" i="10"/>
  <c r="E3936" i="10"/>
  <c r="C3936" i="10"/>
  <c r="E3935" i="10"/>
  <c r="C3935" i="10"/>
  <c r="E3934" i="10"/>
  <c r="C3934" i="10"/>
  <c r="E3933" i="10"/>
  <c r="C3933" i="10"/>
  <c r="E3932" i="10"/>
  <c r="C3932" i="10"/>
  <c r="E3931" i="10"/>
  <c r="C3931" i="10"/>
  <c r="E3930" i="10"/>
  <c r="C3930" i="10"/>
  <c r="E3929" i="10"/>
  <c r="C3929" i="10"/>
  <c r="E3928" i="10"/>
  <c r="C3928" i="10"/>
  <c r="E3927" i="10"/>
  <c r="C3927" i="10"/>
  <c r="E3926" i="10"/>
  <c r="C3926" i="10"/>
  <c r="E3925" i="10"/>
  <c r="C3925" i="10"/>
  <c r="E3924" i="10"/>
  <c r="C3924" i="10"/>
  <c r="E3923" i="10"/>
  <c r="C3923" i="10"/>
  <c r="E3922" i="10"/>
  <c r="C3922" i="10"/>
  <c r="E3921" i="10"/>
  <c r="C3921" i="10"/>
  <c r="E3920" i="10"/>
  <c r="C3920" i="10"/>
  <c r="E3919" i="10"/>
  <c r="C3919" i="10"/>
  <c r="E3918" i="10"/>
  <c r="C3918" i="10"/>
  <c r="E3917" i="10"/>
  <c r="C3917" i="10"/>
  <c r="E3916" i="10"/>
  <c r="C3916" i="10"/>
  <c r="E3915" i="10"/>
  <c r="C3915" i="10"/>
  <c r="E3914" i="10"/>
  <c r="C3914" i="10"/>
  <c r="E3913" i="10"/>
  <c r="C3913" i="10"/>
  <c r="E3912" i="10"/>
  <c r="C3912" i="10"/>
  <c r="E3911" i="10"/>
  <c r="C3911" i="10"/>
  <c r="E3910" i="10"/>
  <c r="C3910" i="10"/>
  <c r="E3909" i="10"/>
  <c r="C3909" i="10"/>
  <c r="E3908" i="10"/>
  <c r="C3908" i="10"/>
  <c r="E3907" i="10"/>
  <c r="C3907" i="10"/>
  <c r="E3906" i="10"/>
  <c r="C3906" i="10"/>
  <c r="E3905" i="10"/>
  <c r="C3905" i="10"/>
  <c r="E3904" i="10"/>
  <c r="C3904" i="10"/>
  <c r="E3903" i="10"/>
  <c r="C3903" i="10"/>
  <c r="E3902" i="10"/>
  <c r="C3902" i="10"/>
  <c r="E3901" i="10"/>
  <c r="C3901" i="10"/>
  <c r="E3900" i="10"/>
  <c r="C3900" i="10"/>
  <c r="E3899" i="10"/>
  <c r="C3899" i="10"/>
  <c r="E3898" i="10"/>
  <c r="C3898" i="10"/>
  <c r="E3897" i="10"/>
  <c r="C3897" i="10"/>
  <c r="E3896" i="10"/>
  <c r="C3896" i="10"/>
  <c r="E3895" i="10"/>
  <c r="C3895" i="10"/>
  <c r="E3894" i="10"/>
  <c r="C3894" i="10"/>
  <c r="E3893" i="10"/>
  <c r="C3893" i="10"/>
  <c r="E3892" i="10"/>
  <c r="C3892" i="10"/>
  <c r="E3891" i="10"/>
  <c r="C3891" i="10"/>
  <c r="E3890" i="10"/>
  <c r="C3890" i="10"/>
  <c r="E3889" i="10"/>
  <c r="C3889" i="10"/>
  <c r="E3888" i="10"/>
  <c r="C3888" i="10"/>
  <c r="E3887" i="10"/>
  <c r="C3887" i="10"/>
  <c r="E3886" i="10"/>
  <c r="C3886" i="10"/>
  <c r="E3885" i="10"/>
  <c r="C3885" i="10"/>
  <c r="E3884" i="10"/>
  <c r="C3884" i="10"/>
  <c r="E3883" i="10"/>
  <c r="C3883" i="10"/>
  <c r="E3882" i="10"/>
  <c r="C3882" i="10"/>
  <c r="E3881" i="10"/>
  <c r="C3881" i="10"/>
  <c r="E3880" i="10"/>
  <c r="C3880" i="10"/>
  <c r="E3879" i="10"/>
  <c r="C3879" i="10"/>
  <c r="E3878" i="10"/>
  <c r="C3878" i="10"/>
  <c r="E3877" i="10"/>
  <c r="C3877" i="10"/>
  <c r="E3876" i="10"/>
  <c r="C3876" i="10"/>
  <c r="E3875" i="10"/>
  <c r="C3875" i="10"/>
  <c r="E3874" i="10"/>
  <c r="C3874" i="10"/>
  <c r="E3873" i="10"/>
  <c r="C3873" i="10"/>
  <c r="E3872" i="10"/>
  <c r="C3872" i="10"/>
  <c r="E3871" i="10"/>
  <c r="C3871" i="10"/>
  <c r="E3870" i="10"/>
  <c r="C3870" i="10"/>
  <c r="E3869" i="10"/>
  <c r="C3869" i="10"/>
  <c r="E3868" i="10"/>
  <c r="C3868" i="10"/>
  <c r="E3867" i="10"/>
  <c r="C3867" i="10"/>
  <c r="E3866" i="10"/>
  <c r="C3866" i="10"/>
  <c r="E3865" i="10"/>
  <c r="C3865" i="10"/>
  <c r="E3864" i="10"/>
  <c r="C3864" i="10"/>
  <c r="E3863" i="10"/>
  <c r="C3863" i="10"/>
  <c r="E3862" i="10"/>
  <c r="C3862" i="10"/>
  <c r="E3861" i="10"/>
  <c r="C3861" i="10"/>
  <c r="E3860" i="10"/>
  <c r="C3860" i="10"/>
  <c r="E3859" i="10"/>
  <c r="C3859" i="10"/>
  <c r="E3858" i="10"/>
  <c r="C3858" i="10"/>
  <c r="E3857" i="10"/>
  <c r="C3857" i="10"/>
  <c r="E3856" i="10"/>
  <c r="C3856" i="10"/>
  <c r="E3855" i="10"/>
  <c r="C3855" i="10"/>
  <c r="E3854" i="10"/>
  <c r="C3854" i="10"/>
  <c r="E3853" i="10"/>
  <c r="C3853" i="10"/>
  <c r="E3852" i="10"/>
  <c r="C3852" i="10"/>
  <c r="E3851" i="10"/>
  <c r="C3851" i="10"/>
  <c r="E3850" i="10"/>
  <c r="C3850" i="10"/>
  <c r="E3849" i="10"/>
  <c r="C3849" i="10"/>
  <c r="E3848" i="10"/>
  <c r="C3848" i="10"/>
  <c r="E3847" i="10"/>
  <c r="C3847" i="10"/>
  <c r="E3846" i="10"/>
  <c r="C3846" i="10"/>
  <c r="E3845" i="10"/>
  <c r="C3845" i="10"/>
  <c r="E3844" i="10"/>
  <c r="C3844" i="10"/>
  <c r="E3843" i="10"/>
  <c r="C3843" i="10"/>
  <c r="E3842" i="10"/>
  <c r="C3842" i="10"/>
  <c r="E3841" i="10"/>
  <c r="C3841" i="10"/>
  <c r="E3840" i="10"/>
  <c r="C3840" i="10"/>
  <c r="E3839" i="10"/>
  <c r="C3839" i="10"/>
  <c r="E3838" i="10"/>
  <c r="C3838" i="10"/>
  <c r="E3837" i="10"/>
  <c r="C3837" i="10"/>
  <c r="E3836" i="10"/>
  <c r="C3836" i="10"/>
  <c r="E3835" i="10"/>
  <c r="C3835" i="10"/>
  <c r="E3834" i="10"/>
  <c r="C3834" i="10"/>
  <c r="E3833" i="10"/>
  <c r="C3833" i="10"/>
  <c r="E3832" i="10"/>
  <c r="C3832" i="10"/>
  <c r="E3831" i="10"/>
  <c r="C3831" i="10"/>
  <c r="E3830" i="10"/>
  <c r="C3830" i="10"/>
  <c r="E3829" i="10"/>
  <c r="C3829" i="10"/>
  <c r="E3828" i="10"/>
  <c r="C3828" i="10"/>
  <c r="E3827" i="10"/>
  <c r="C3827" i="10"/>
  <c r="E3826" i="10"/>
  <c r="C3826" i="10"/>
  <c r="E3825" i="10"/>
  <c r="C3825" i="10"/>
  <c r="E3824" i="10"/>
  <c r="C3824" i="10"/>
  <c r="E3823" i="10"/>
  <c r="C3823" i="10"/>
  <c r="E3822" i="10"/>
  <c r="C3822" i="10"/>
  <c r="E3821" i="10"/>
  <c r="C3821" i="10"/>
  <c r="E3820" i="10"/>
  <c r="C3820" i="10"/>
  <c r="E3819" i="10"/>
  <c r="C3819" i="10"/>
  <c r="E3818" i="10"/>
  <c r="C3818" i="10"/>
  <c r="E3817" i="10"/>
  <c r="C3817" i="10"/>
  <c r="E3816" i="10"/>
  <c r="C3816" i="10"/>
  <c r="E3815" i="10"/>
  <c r="C3815" i="10"/>
  <c r="E3814" i="10"/>
  <c r="C3814" i="10"/>
  <c r="E3813" i="10"/>
  <c r="C3813" i="10"/>
  <c r="E3812" i="10"/>
  <c r="C3812" i="10"/>
  <c r="E3811" i="10"/>
  <c r="C3811" i="10"/>
  <c r="E3810" i="10"/>
  <c r="C3810" i="10"/>
  <c r="E3809" i="10"/>
  <c r="C3809" i="10"/>
  <c r="E3808" i="10"/>
  <c r="C3808" i="10"/>
  <c r="E3807" i="10"/>
  <c r="C3807" i="10"/>
  <c r="E3806" i="10"/>
  <c r="C3806" i="10"/>
  <c r="E3805" i="10"/>
  <c r="C3805" i="10"/>
  <c r="E3804" i="10"/>
  <c r="C3804" i="10"/>
  <c r="E3803" i="10"/>
  <c r="C3803" i="10"/>
  <c r="E3802" i="10"/>
  <c r="C3802" i="10"/>
  <c r="E3801" i="10"/>
  <c r="C3801" i="10"/>
  <c r="E3800" i="10"/>
  <c r="C3800" i="10"/>
  <c r="E3799" i="10"/>
  <c r="C3799" i="10"/>
  <c r="E3798" i="10"/>
  <c r="C3798" i="10"/>
  <c r="E3797" i="10"/>
  <c r="C3797" i="10"/>
  <c r="E3796" i="10"/>
  <c r="C3796" i="10"/>
  <c r="E3795" i="10"/>
  <c r="C3795" i="10"/>
  <c r="E3794" i="10"/>
  <c r="C3794" i="10"/>
  <c r="E3793" i="10"/>
  <c r="C3793" i="10"/>
  <c r="E3792" i="10"/>
  <c r="C3792" i="10"/>
  <c r="E3791" i="10"/>
  <c r="C3791" i="10"/>
  <c r="E3790" i="10"/>
  <c r="C3790" i="10"/>
  <c r="E3789" i="10"/>
  <c r="C3789" i="10"/>
  <c r="E3788" i="10"/>
  <c r="C3788" i="10"/>
  <c r="E3787" i="10"/>
  <c r="C3787" i="10"/>
  <c r="E3786" i="10"/>
  <c r="C3786" i="10"/>
  <c r="E3785" i="10"/>
  <c r="C3785" i="10"/>
  <c r="E3784" i="10"/>
  <c r="C3784" i="10"/>
  <c r="E3783" i="10"/>
  <c r="C3783" i="10"/>
  <c r="E3782" i="10"/>
  <c r="C3782" i="10"/>
  <c r="E3781" i="10"/>
  <c r="C3781" i="10"/>
  <c r="E3780" i="10"/>
  <c r="C3780" i="10"/>
  <c r="E3779" i="10"/>
  <c r="C3779" i="10"/>
  <c r="E3778" i="10"/>
  <c r="C3778" i="10"/>
  <c r="E3777" i="10"/>
  <c r="C3777" i="10"/>
  <c r="E3776" i="10"/>
  <c r="C3776" i="10"/>
  <c r="E3775" i="10"/>
  <c r="C3775" i="10"/>
  <c r="E3774" i="10"/>
  <c r="C3774" i="10"/>
  <c r="E3773" i="10"/>
  <c r="C3773" i="10"/>
  <c r="E3772" i="10"/>
  <c r="C3772" i="10"/>
  <c r="E3771" i="10"/>
  <c r="C3771" i="10"/>
  <c r="E3770" i="10"/>
  <c r="C3770" i="10"/>
  <c r="E3769" i="10"/>
  <c r="C3769" i="10"/>
  <c r="E3768" i="10"/>
  <c r="C3768" i="10"/>
  <c r="E3767" i="10"/>
  <c r="C3767" i="10"/>
  <c r="E3766" i="10"/>
  <c r="C3766" i="10"/>
  <c r="E3765" i="10"/>
  <c r="C3765" i="10"/>
  <c r="E3764" i="10"/>
  <c r="C3764" i="10"/>
  <c r="E3763" i="10"/>
  <c r="C3763" i="10"/>
  <c r="E3762" i="10"/>
  <c r="C3762" i="10"/>
  <c r="E3761" i="10"/>
  <c r="C3761" i="10"/>
  <c r="E3760" i="10"/>
  <c r="C3760" i="10"/>
  <c r="E3759" i="10"/>
  <c r="C3759" i="10"/>
  <c r="E3758" i="10"/>
  <c r="C3758" i="10"/>
  <c r="E3757" i="10"/>
  <c r="C3757" i="10"/>
  <c r="E3756" i="10"/>
  <c r="C3756" i="10"/>
  <c r="E3755" i="10"/>
  <c r="C3755" i="10"/>
  <c r="E3754" i="10"/>
  <c r="C3754" i="10"/>
  <c r="E3753" i="10"/>
  <c r="C3753" i="10"/>
  <c r="E3752" i="10"/>
  <c r="C3752" i="10"/>
  <c r="E3751" i="10"/>
  <c r="C3751" i="10"/>
  <c r="E3750" i="10"/>
  <c r="C3750" i="10"/>
  <c r="E3749" i="10"/>
  <c r="C3749" i="10"/>
  <c r="E3748" i="10"/>
  <c r="C3748" i="10"/>
  <c r="E3747" i="10"/>
  <c r="C3747" i="10"/>
  <c r="E3746" i="10"/>
  <c r="C3746" i="10"/>
  <c r="E3745" i="10"/>
  <c r="C3745" i="10"/>
  <c r="E3744" i="10"/>
  <c r="C3744" i="10"/>
  <c r="E3743" i="10"/>
  <c r="C3743" i="10"/>
  <c r="E3742" i="10"/>
  <c r="C3742" i="10"/>
  <c r="E3741" i="10"/>
  <c r="C3741" i="10"/>
  <c r="E3740" i="10"/>
  <c r="C3740" i="10"/>
  <c r="E3739" i="10"/>
  <c r="C3739" i="10"/>
  <c r="E3738" i="10"/>
  <c r="C3738" i="10"/>
  <c r="E3737" i="10"/>
  <c r="C3737" i="10"/>
  <c r="E3736" i="10"/>
  <c r="C3736" i="10"/>
  <c r="E3735" i="10"/>
  <c r="C3735" i="10"/>
  <c r="E3734" i="10"/>
  <c r="C3734" i="10"/>
  <c r="E3733" i="10"/>
  <c r="C3733" i="10"/>
  <c r="E3732" i="10"/>
  <c r="C3732" i="10"/>
  <c r="E3731" i="10"/>
  <c r="C3731" i="10"/>
  <c r="E3730" i="10"/>
  <c r="C3730" i="10"/>
  <c r="E3729" i="10"/>
  <c r="C3729" i="10"/>
  <c r="E3728" i="10"/>
  <c r="C3728" i="10"/>
  <c r="E3727" i="10"/>
  <c r="C3727" i="10"/>
  <c r="E3726" i="10"/>
  <c r="C3726" i="10"/>
  <c r="E3725" i="10"/>
  <c r="C3725" i="10"/>
  <c r="E3724" i="10"/>
  <c r="C3724" i="10"/>
  <c r="E3723" i="10"/>
  <c r="C3723" i="10"/>
  <c r="E3722" i="10"/>
  <c r="C3722" i="10"/>
  <c r="E3721" i="10"/>
  <c r="C3721" i="10"/>
  <c r="E3720" i="10"/>
  <c r="C3720" i="10"/>
  <c r="E3719" i="10"/>
  <c r="C3719" i="10"/>
  <c r="E3718" i="10"/>
  <c r="C3718" i="10"/>
  <c r="E3717" i="10"/>
  <c r="C3717" i="10"/>
  <c r="E3716" i="10"/>
  <c r="C3716" i="10"/>
  <c r="E3715" i="10"/>
  <c r="C3715" i="10"/>
  <c r="E3714" i="10"/>
  <c r="C3714" i="10"/>
  <c r="E3713" i="10"/>
  <c r="C3713" i="10"/>
  <c r="E3712" i="10"/>
  <c r="C3712" i="10"/>
  <c r="E3711" i="10"/>
  <c r="C3711" i="10"/>
  <c r="E3710" i="10"/>
  <c r="C3710" i="10"/>
  <c r="E3709" i="10"/>
  <c r="C3709" i="10"/>
  <c r="E3708" i="10"/>
  <c r="C3708" i="10"/>
  <c r="E3707" i="10"/>
  <c r="C3707" i="10"/>
  <c r="E3706" i="10"/>
  <c r="C3706" i="10"/>
  <c r="E3705" i="10"/>
  <c r="C3705" i="10"/>
  <c r="E3704" i="10"/>
  <c r="C3704" i="10"/>
  <c r="E3703" i="10"/>
  <c r="C3703" i="10"/>
  <c r="E3702" i="10"/>
  <c r="C3702" i="10"/>
  <c r="E3701" i="10"/>
  <c r="C3701" i="10"/>
  <c r="E3700" i="10"/>
  <c r="C3700" i="10"/>
  <c r="E3699" i="10"/>
  <c r="C3699" i="10"/>
  <c r="E3698" i="10"/>
  <c r="C3698" i="10"/>
  <c r="E3697" i="10"/>
  <c r="C3697" i="10"/>
  <c r="E3696" i="10"/>
  <c r="C3696" i="10"/>
  <c r="E3695" i="10"/>
  <c r="C3695" i="10"/>
  <c r="E3694" i="10"/>
  <c r="C3694" i="10"/>
  <c r="E3693" i="10"/>
  <c r="C3693" i="10"/>
  <c r="E3692" i="10"/>
  <c r="C3692" i="10"/>
  <c r="E3691" i="10"/>
  <c r="C3691" i="10"/>
  <c r="E3690" i="10"/>
  <c r="C3690" i="10"/>
  <c r="E3689" i="10"/>
  <c r="C3689" i="10"/>
  <c r="E3688" i="10"/>
  <c r="C3688" i="10"/>
  <c r="E3687" i="10"/>
  <c r="C3687" i="10"/>
  <c r="E3686" i="10"/>
  <c r="C3686" i="10"/>
  <c r="E3685" i="10"/>
  <c r="C3685" i="10"/>
  <c r="E3684" i="10"/>
  <c r="C3684" i="10"/>
  <c r="E3683" i="10"/>
  <c r="C3683" i="10"/>
  <c r="E3682" i="10"/>
  <c r="C3682" i="10"/>
  <c r="E3681" i="10"/>
  <c r="C3681" i="10"/>
  <c r="E3680" i="10"/>
  <c r="C3680" i="10"/>
  <c r="E3679" i="10"/>
  <c r="C3679" i="10"/>
  <c r="E3678" i="10"/>
  <c r="C3678" i="10"/>
  <c r="E3677" i="10"/>
  <c r="C3677" i="10"/>
  <c r="E3676" i="10"/>
  <c r="C3676" i="10"/>
  <c r="E3675" i="10"/>
  <c r="C3675" i="10"/>
  <c r="E3674" i="10"/>
  <c r="C3674" i="10"/>
  <c r="E3673" i="10"/>
  <c r="C3673" i="10"/>
  <c r="E3672" i="10"/>
  <c r="C3672" i="10"/>
  <c r="E3671" i="10"/>
  <c r="C3671" i="10"/>
  <c r="E3670" i="10"/>
  <c r="C3670" i="10"/>
  <c r="E3669" i="10"/>
  <c r="C3669" i="10"/>
  <c r="E3668" i="10"/>
  <c r="C3668" i="10"/>
  <c r="E3667" i="10"/>
  <c r="C3667" i="10"/>
  <c r="E3666" i="10"/>
  <c r="C3666" i="10"/>
  <c r="E3665" i="10"/>
  <c r="C3665" i="10"/>
  <c r="E3664" i="10"/>
  <c r="C3664" i="10"/>
  <c r="E3663" i="10"/>
  <c r="C3663" i="10"/>
  <c r="E3662" i="10"/>
  <c r="C3662" i="10"/>
  <c r="E3661" i="10"/>
  <c r="C3661" i="10"/>
  <c r="E3660" i="10"/>
  <c r="C3660" i="10"/>
  <c r="E3659" i="10"/>
  <c r="C3659" i="10"/>
  <c r="E3658" i="10"/>
  <c r="C3658" i="10"/>
  <c r="E3657" i="10"/>
  <c r="C3657" i="10"/>
  <c r="E3656" i="10"/>
  <c r="C3656" i="10"/>
  <c r="E3655" i="10"/>
  <c r="C3655" i="10"/>
  <c r="E3654" i="10"/>
  <c r="C3654" i="10"/>
  <c r="E3653" i="10"/>
  <c r="C3653" i="10"/>
  <c r="E3652" i="10"/>
  <c r="C3652" i="10"/>
  <c r="E3651" i="10"/>
  <c r="C3651" i="10"/>
  <c r="E3650" i="10"/>
  <c r="C3650" i="10"/>
  <c r="E3649" i="10"/>
  <c r="C3649" i="10"/>
  <c r="E3648" i="10"/>
  <c r="C3648" i="10"/>
  <c r="E3647" i="10"/>
  <c r="C3647" i="10"/>
  <c r="E3646" i="10"/>
  <c r="C3646" i="10"/>
  <c r="E3645" i="10"/>
  <c r="C3645" i="10"/>
  <c r="E3644" i="10"/>
  <c r="C3644" i="10"/>
  <c r="E3643" i="10"/>
  <c r="C3643" i="10"/>
  <c r="E3642" i="10"/>
  <c r="C3642" i="10"/>
  <c r="E3641" i="10"/>
  <c r="C3641" i="10"/>
  <c r="E3640" i="10"/>
  <c r="C3640" i="10"/>
  <c r="E3639" i="10"/>
  <c r="C3639" i="10"/>
  <c r="E3638" i="10"/>
  <c r="C3638" i="10"/>
  <c r="E3637" i="10"/>
  <c r="C3637" i="10"/>
  <c r="E3636" i="10"/>
  <c r="C3636" i="10"/>
  <c r="E3635" i="10"/>
  <c r="C3635" i="10"/>
  <c r="E3634" i="10"/>
  <c r="C3634" i="10"/>
  <c r="E3633" i="10"/>
  <c r="C3633" i="10"/>
  <c r="E3632" i="10"/>
  <c r="C3632" i="10"/>
  <c r="E3631" i="10"/>
  <c r="C3631" i="10"/>
  <c r="E3630" i="10"/>
  <c r="C3630" i="10"/>
  <c r="E3629" i="10"/>
  <c r="C3629" i="10"/>
  <c r="E3628" i="10"/>
  <c r="C3628" i="10"/>
  <c r="E3627" i="10"/>
  <c r="C3627" i="10"/>
  <c r="E3626" i="10"/>
  <c r="C3626" i="10"/>
  <c r="E3625" i="10"/>
  <c r="C3625" i="10"/>
  <c r="E3624" i="10"/>
  <c r="C3624" i="10"/>
  <c r="E3623" i="10"/>
  <c r="C3623" i="10"/>
  <c r="E3622" i="10"/>
  <c r="C3622" i="10"/>
  <c r="E3621" i="10"/>
  <c r="C3621" i="10"/>
  <c r="E3620" i="10"/>
  <c r="C3620" i="10"/>
  <c r="E3619" i="10"/>
  <c r="C3619" i="10"/>
  <c r="E3618" i="10"/>
  <c r="C3618" i="10"/>
  <c r="E3617" i="10"/>
  <c r="C3617" i="10"/>
  <c r="E3616" i="10"/>
  <c r="C3616" i="10"/>
  <c r="E3615" i="10"/>
  <c r="C3615" i="10"/>
  <c r="E3614" i="10"/>
  <c r="C3614" i="10"/>
  <c r="E3613" i="10"/>
  <c r="C3613" i="10"/>
  <c r="E3612" i="10"/>
  <c r="C3612" i="10"/>
  <c r="E3611" i="10"/>
  <c r="C3611" i="10"/>
  <c r="E3610" i="10"/>
  <c r="C3610" i="10"/>
  <c r="E3609" i="10"/>
  <c r="C3609" i="10"/>
  <c r="E3608" i="10"/>
  <c r="C3608" i="10"/>
  <c r="E3607" i="10"/>
  <c r="C3607" i="10"/>
  <c r="E3606" i="10"/>
  <c r="C3606" i="10"/>
  <c r="E3605" i="10"/>
  <c r="C3605" i="10"/>
  <c r="E3604" i="10"/>
  <c r="C3604" i="10"/>
  <c r="E3603" i="10"/>
  <c r="C3603" i="10"/>
  <c r="E3602" i="10"/>
  <c r="C3602" i="10"/>
  <c r="E3601" i="10"/>
  <c r="C3601" i="10"/>
  <c r="E3600" i="10"/>
  <c r="C3600" i="10"/>
  <c r="E3599" i="10"/>
  <c r="C3599" i="10"/>
  <c r="E3598" i="10"/>
  <c r="C3598" i="10"/>
  <c r="E3597" i="10"/>
  <c r="C3597" i="10"/>
  <c r="E3596" i="10"/>
  <c r="C3596" i="10"/>
  <c r="E3595" i="10"/>
  <c r="C3595" i="10"/>
  <c r="E3594" i="10"/>
  <c r="C3594" i="10"/>
  <c r="E3593" i="10"/>
  <c r="C3593" i="10"/>
  <c r="E3592" i="10"/>
  <c r="C3592" i="10"/>
  <c r="E3591" i="10"/>
  <c r="C3591" i="10"/>
  <c r="E3590" i="10"/>
  <c r="C3590" i="10"/>
  <c r="E3589" i="10"/>
  <c r="C3589" i="10"/>
  <c r="E3588" i="10"/>
  <c r="C3588" i="10"/>
  <c r="E3587" i="10"/>
  <c r="C3587" i="10"/>
  <c r="E3586" i="10"/>
  <c r="C3586" i="10"/>
  <c r="E3585" i="10"/>
  <c r="C3585" i="10"/>
  <c r="E3584" i="10"/>
  <c r="C3584" i="10"/>
  <c r="E3583" i="10"/>
  <c r="C3583" i="10"/>
  <c r="E3582" i="10"/>
  <c r="C3582" i="10"/>
  <c r="E3581" i="10"/>
  <c r="C3581" i="10"/>
  <c r="E3580" i="10"/>
  <c r="C3580" i="10"/>
  <c r="E3579" i="10"/>
  <c r="C3579" i="10"/>
  <c r="E3578" i="10"/>
  <c r="C3578" i="10"/>
  <c r="E3577" i="10"/>
  <c r="C3577" i="10"/>
  <c r="E3576" i="10"/>
  <c r="C3576" i="10"/>
  <c r="E3575" i="10"/>
  <c r="C3575" i="10"/>
  <c r="E3574" i="10"/>
  <c r="C3574" i="10"/>
  <c r="E3573" i="10"/>
  <c r="C3573" i="10"/>
  <c r="E3572" i="10"/>
  <c r="C3572" i="10"/>
  <c r="E3571" i="10"/>
  <c r="C3571" i="10"/>
  <c r="E3570" i="10"/>
  <c r="C3570" i="10"/>
  <c r="E3569" i="10"/>
  <c r="C3569" i="10"/>
  <c r="E3568" i="10"/>
  <c r="C3568" i="10"/>
  <c r="E3567" i="10"/>
  <c r="C3567" i="10"/>
  <c r="E3566" i="10"/>
  <c r="C3566" i="10"/>
  <c r="E3565" i="10"/>
  <c r="C3565" i="10"/>
  <c r="E3564" i="10"/>
  <c r="C3564" i="10"/>
  <c r="E3563" i="10"/>
  <c r="C3563" i="10"/>
  <c r="E3562" i="10"/>
  <c r="C3562" i="10"/>
  <c r="E3561" i="10"/>
  <c r="C3561" i="10"/>
  <c r="E3560" i="10"/>
  <c r="C3560" i="10"/>
  <c r="E3559" i="10"/>
  <c r="C3559" i="10"/>
  <c r="E3558" i="10"/>
  <c r="C3558" i="10"/>
  <c r="E3557" i="10"/>
  <c r="C3557" i="10"/>
  <c r="E3556" i="10"/>
  <c r="C3556" i="10"/>
  <c r="E3555" i="10"/>
  <c r="C3555" i="10"/>
  <c r="E3554" i="10"/>
  <c r="C3554" i="10"/>
  <c r="E3553" i="10"/>
  <c r="C3553" i="10"/>
  <c r="E3552" i="10"/>
  <c r="C3552" i="10"/>
  <c r="E3551" i="10"/>
  <c r="C3551" i="10"/>
  <c r="E3550" i="10"/>
  <c r="C3550" i="10"/>
  <c r="E3549" i="10"/>
  <c r="C3549" i="10"/>
  <c r="E3548" i="10"/>
  <c r="C3548" i="10"/>
  <c r="E3547" i="10"/>
  <c r="C3547" i="10"/>
  <c r="E3546" i="10"/>
  <c r="C3546" i="10"/>
  <c r="E3545" i="10"/>
  <c r="C3545" i="10"/>
  <c r="E3544" i="10"/>
  <c r="C3544" i="10"/>
  <c r="E3543" i="10"/>
  <c r="C3543" i="10"/>
  <c r="E3542" i="10"/>
  <c r="C3542" i="10"/>
  <c r="E3541" i="10"/>
  <c r="C3541" i="10"/>
  <c r="E3540" i="10"/>
  <c r="C3540" i="10"/>
  <c r="E3539" i="10"/>
  <c r="C3539" i="10"/>
  <c r="E3538" i="10"/>
  <c r="C3538" i="10"/>
  <c r="E3537" i="10"/>
  <c r="C3537" i="10"/>
  <c r="E3536" i="10"/>
  <c r="C3536" i="10"/>
  <c r="E3535" i="10"/>
  <c r="C3535" i="10"/>
  <c r="E3534" i="10"/>
  <c r="C3534" i="10"/>
  <c r="E3533" i="10"/>
  <c r="C3533" i="10"/>
  <c r="E3532" i="10"/>
  <c r="C3532" i="10"/>
  <c r="E3531" i="10"/>
  <c r="C3531" i="10"/>
  <c r="E3530" i="10"/>
  <c r="C3530" i="10"/>
  <c r="E3529" i="10"/>
  <c r="C3529" i="10"/>
  <c r="E3528" i="10"/>
  <c r="C3528" i="10"/>
  <c r="E3527" i="10"/>
  <c r="C3527" i="10"/>
  <c r="E3526" i="10"/>
  <c r="C3526" i="10"/>
  <c r="E3525" i="10"/>
  <c r="C3525" i="10"/>
  <c r="E3524" i="10"/>
  <c r="C3524" i="10"/>
  <c r="E3523" i="10"/>
  <c r="C3523" i="10"/>
  <c r="E3522" i="10"/>
  <c r="C3522" i="10"/>
  <c r="E3521" i="10"/>
  <c r="C3521" i="10"/>
  <c r="E3520" i="10"/>
  <c r="C3520" i="10"/>
  <c r="E3519" i="10"/>
  <c r="C3519" i="10"/>
  <c r="E3518" i="10"/>
  <c r="C3518" i="10"/>
  <c r="E3517" i="10"/>
  <c r="C3517" i="10"/>
  <c r="E3516" i="10"/>
  <c r="C3516" i="10"/>
  <c r="E3515" i="10"/>
  <c r="C3515" i="10"/>
  <c r="E3514" i="10"/>
  <c r="C3514" i="10"/>
  <c r="E3513" i="10"/>
  <c r="C3513" i="10"/>
  <c r="E3512" i="10"/>
  <c r="C3512" i="10"/>
  <c r="E3511" i="10"/>
  <c r="C3511" i="10"/>
  <c r="E3510" i="10"/>
  <c r="C3510" i="10"/>
  <c r="E3509" i="10"/>
  <c r="C3509" i="10"/>
  <c r="E3508" i="10"/>
  <c r="C3508" i="10"/>
  <c r="E3507" i="10"/>
  <c r="C3507" i="10"/>
  <c r="E3506" i="10"/>
  <c r="C3506" i="10"/>
  <c r="E3505" i="10"/>
  <c r="C3505" i="10"/>
  <c r="E3504" i="10"/>
  <c r="C3504" i="10"/>
  <c r="E3503" i="10"/>
  <c r="C3503" i="10"/>
  <c r="E3502" i="10"/>
  <c r="C3502" i="10"/>
  <c r="E3501" i="10"/>
  <c r="C3501" i="10"/>
  <c r="E3500" i="10"/>
  <c r="C3500" i="10"/>
  <c r="E3499" i="10"/>
  <c r="C3499" i="10"/>
  <c r="E3498" i="10"/>
  <c r="C3498" i="10"/>
  <c r="E3497" i="10"/>
  <c r="C3497" i="10"/>
  <c r="E3496" i="10"/>
  <c r="C3496" i="10"/>
  <c r="E3495" i="10"/>
  <c r="C3495" i="10"/>
  <c r="E3494" i="10"/>
  <c r="C3494" i="10"/>
  <c r="E3493" i="10"/>
  <c r="C3493" i="10"/>
  <c r="E3492" i="10"/>
  <c r="C3492" i="10"/>
  <c r="E3491" i="10"/>
  <c r="C3491" i="10"/>
  <c r="E3490" i="10"/>
  <c r="C3490" i="10"/>
  <c r="E3489" i="10"/>
  <c r="C3489" i="10"/>
  <c r="E3488" i="10"/>
  <c r="C3488" i="10"/>
  <c r="E3487" i="10"/>
  <c r="C3487" i="10"/>
  <c r="E3486" i="10"/>
  <c r="C3486" i="10"/>
  <c r="E3485" i="10"/>
  <c r="C3485" i="10"/>
  <c r="E3484" i="10"/>
  <c r="C3484" i="10"/>
  <c r="E3483" i="10"/>
  <c r="C3483" i="10"/>
  <c r="E3482" i="10"/>
  <c r="C3482" i="10"/>
  <c r="E3481" i="10"/>
  <c r="C3481" i="10"/>
  <c r="E3480" i="10"/>
  <c r="C3480" i="10"/>
  <c r="E3479" i="10"/>
  <c r="C3479" i="10"/>
  <c r="E3478" i="10"/>
  <c r="C3478" i="10"/>
  <c r="E3477" i="10"/>
  <c r="C3477" i="10"/>
  <c r="E3476" i="10"/>
  <c r="C3476" i="10"/>
  <c r="E3475" i="10"/>
  <c r="C3475" i="10"/>
  <c r="E3474" i="10"/>
  <c r="C3474" i="10"/>
  <c r="E3473" i="10"/>
  <c r="C3473" i="10"/>
  <c r="E3472" i="10"/>
  <c r="C3472" i="10"/>
  <c r="E3471" i="10"/>
  <c r="C3471" i="10"/>
  <c r="E3470" i="10"/>
  <c r="C3470" i="10"/>
  <c r="E3469" i="10"/>
  <c r="C3469" i="10"/>
  <c r="E3468" i="10"/>
  <c r="C3468" i="10"/>
  <c r="E3467" i="10"/>
  <c r="C3467" i="10"/>
  <c r="E3466" i="10"/>
  <c r="C3466" i="10"/>
  <c r="E3465" i="10"/>
  <c r="C3465" i="10"/>
  <c r="E3464" i="10"/>
  <c r="C3464" i="10"/>
  <c r="E3463" i="10"/>
  <c r="C3463" i="10"/>
  <c r="E3462" i="10"/>
  <c r="C3462" i="10"/>
  <c r="E3461" i="10"/>
  <c r="C3461" i="10"/>
  <c r="E3460" i="10"/>
  <c r="C3460" i="10"/>
  <c r="E3459" i="10"/>
  <c r="C3459" i="10"/>
  <c r="E3458" i="10"/>
  <c r="C3458" i="10"/>
  <c r="E3457" i="10"/>
  <c r="C3457" i="10"/>
  <c r="E3456" i="10"/>
  <c r="C3456" i="10"/>
  <c r="E3455" i="10"/>
  <c r="C3455" i="10"/>
  <c r="E3454" i="10"/>
  <c r="C3454" i="10"/>
  <c r="E3453" i="10"/>
  <c r="C3453" i="10"/>
  <c r="E3452" i="10"/>
  <c r="C3452" i="10"/>
  <c r="E3451" i="10"/>
  <c r="C3451" i="10"/>
  <c r="E3450" i="10"/>
  <c r="C3450" i="10"/>
  <c r="E3449" i="10"/>
  <c r="C3449" i="10"/>
  <c r="E3448" i="10"/>
  <c r="C3448" i="10"/>
  <c r="E3447" i="10"/>
  <c r="C3447" i="10"/>
  <c r="E3446" i="10"/>
  <c r="C3446" i="10"/>
  <c r="E3445" i="10"/>
  <c r="C3445" i="10"/>
  <c r="E3444" i="10"/>
  <c r="C3444" i="10"/>
  <c r="E3443" i="10"/>
  <c r="C3443" i="10"/>
  <c r="E3442" i="10"/>
  <c r="C3442" i="10"/>
  <c r="E3441" i="10"/>
  <c r="C3441" i="10"/>
  <c r="E3440" i="10"/>
  <c r="C3440" i="10"/>
  <c r="E3439" i="10"/>
  <c r="C3439" i="10"/>
  <c r="E3438" i="10"/>
  <c r="C3438" i="10"/>
  <c r="E3437" i="10"/>
  <c r="C3437" i="10"/>
  <c r="E3436" i="10"/>
  <c r="C3436" i="10"/>
  <c r="E3435" i="10"/>
  <c r="C3435" i="10"/>
  <c r="E3434" i="10"/>
  <c r="C3434" i="10"/>
  <c r="E3433" i="10"/>
  <c r="C3433" i="10"/>
  <c r="E3432" i="10"/>
  <c r="C3432" i="10"/>
  <c r="E3431" i="10"/>
  <c r="C3431" i="10"/>
  <c r="E3430" i="10"/>
  <c r="C3430" i="10"/>
  <c r="E3429" i="10"/>
  <c r="C3429" i="10"/>
  <c r="E3428" i="10"/>
  <c r="C3428" i="10"/>
  <c r="E3427" i="10"/>
  <c r="C3427" i="10"/>
  <c r="E3426" i="10"/>
  <c r="C3426" i="10"/>
  <c r="E3425" i="10"/>
  <c r="C3425" i="10"/>
  <c r="E3424" i="10"/>
  <c r="C3424" i="10"/>
  <c r="E3423" i="10"/>
  <c r="C3423" i="10"/>
  <c r="E3422" i="10"/>
  <c r="C3422" i="10"/>
  <c r="E3421" i="10"/>
  <c r="C3421" i="10"/>
  <c r="E3420" i="10"/>
  <c r="C3420" i="10"/>
  <c r="E3419" i="10"/>
  <c r="C3419" i="10"/>
  <c r="E3418" i="10"/>
  <c r="C3418" i="10"/>
  <c r="E3417" i="10"/>
  <c r="C3417" i="10"/>
  <c r="E3416" i="10"/>
  <c r="C3416" i="10"/>
  <c r="E3415" i="10"/>
  <c r="C3415" i="10"/>
  <c r="E3414" i="10"/>
  <c r="C3414" i="10"/>
  <c r="E3413" i="10"/>
  <c r="C3413" i="10"/>
  <c r="E3412" i="10"/>
  <c r="C3412" i="10"/>
  <c r="E3411" i="10"/>
  <c r="C3411" i="10"/>
  <c r="E3410" i="10"/>
  <c r="C3410" i="10"/>
  <c r="E3409" i="10"/>
  <c r="C3409" i="10"/>
  <c r="E3408" i="10"/>
  <c r="C3408" i="10"/>
  <c r="E3407" i="10"/>
  <c r="C3407" i="10"/>
  <c r="E3406" i="10"/>
  <c r="C3406" i="10"/>
  <c r="E3405" i="10"/>
  <c r="C3405" i="10"/>
  <c r="E3404" i="10"/>
  <c r="C3404" i="10"/>
  <c r="E3403" i="10"/>
  <c r="C3403" i="10"/>
  <c r="E3402" i="10"/>
  <c r="C3402" i="10"/>
  <c r="E3401" i="10"/>
  <c r="C3401" i="10"/>
  <c r="E3400" i="10"/>
  <c r="C3400" i="10"/>
  <c r="E3399" i="10"/>
  <c r="C3399" i="10"/>
  <c r="E3398" i="10"/>
  <c r="C3398" i="10"/>
  <c r="E3397" i="10"/>
  <c r="C3397" i="10"/>
  <c r="E3396" i="10"/>
  <c r="C3396" i="10"/>
  <c r="E3395" i="10"/>
  <c r="C3395" i="10"/>
  <c r="E3394" i="10"/>
  <c r="C3394" i="10"/>
  <c r="E3393" i="10"/>
  <c r="C3393" i="10"/>
  <c r="E3392" i="10"/>
  <c r="C3392" i="10"/>
  <c r="E3391" i="10"/>
  <c r="C3391" i="10"/>
  <c r="E3390" i="10"/>
  <c r="C3390" i="10"/>
  <c r="E3389" i="10"/>
  <c r="C3389" i="10"/>
  <c r="E3388" i="10"/>
  <c r="C3388" i="10"/>
  <c r="E3387" i="10"/>
  <c r="C3387" i="10"/>
  <c r="E3386" i="10"/>
  <c r="C3386" i="10"/>
  <c r="E3385" i="10"/>
  <c r="C3385" i="10"/>
  <c r="E3384" i="10"/>
  <c r="C3384" i="10"/>
  <c r="E3383" i="10"/>
  <c r="C3383" i="10"/>
  <c r="E3382" i="10"/>
  <c r="C3382" i="10"/>
  <c r="E3381" i="10"/>
  <c r="C3381" i="10"/>
  <c r="E3380" i="10"/>
  <c r="C3380" i="10"/>
  <c r="E3379" i="10"/>
  <c r="C3379" i="10"/>
  <c r="E3378" i="10"/>
  <c r="C3378" i="10"/>
  <c r="E3377" i="10"/>
  <c r="C3377" i="10"/>
  <c r="E3376" i="10"/>
  <c r="C3376" i="10"/>
  <c r="E3375" i="10"/>
  <c r="C3375" i="10"/>
  <c r="E3374" i="10"/>
  <c r="C3374" i="10"/>
  <c r="E3373" i="10"/>
  <c r="C3373" i="10"/>
  <c r="E3372" i="10"/>
  <c r="C3372" i="10"/>
  <c r="E3371" i="10"/>
  <c r="C3371" i="10"/>
  <c r="E3370" i="10"/>
  <c r="C3370" i="10"/>
  <c r="E3369" i="10"/>
  <c r="C3369" i="10"/>
  <c r="E3368" i="10"/>
  <c r="C3368" i="10"/>
  <c r="E3367" i="10"/>
  <c r="C3367" i="10"/>
  <c r="E3366" i="10"/>
  <c r="C3366" i="10"/>
  <c r="E3365" i="10"/>
  <c r="C3365" i="10"/>
  <c r="E3364" i="10"/>
  <c r="C3364" i="10"/>
  <c r="E3363" i="10"/>
  <c r="C3363" i="10"/>
  <c r="E3362" i="10"/>
  <c r="C3362" i="10"/>
  <c r="E3361" i="10"/>
  <c r="C3361" i="10"/>
  <c r="E3360" i="10"/>
  <c r="C3360" i="10"/>
  <c r="E3359" i="10"/>
  <c r="C3359" i="10"/>
  <c r="E3358" i="10"/>
  <c r="C3358" i="10"/>
  <c r="E3357" i="10"/>
  <c r="C3357" i="10"/>
  <c r="E3356" i="10"/>
  <c r="C3356" i="10"/>
  <c r="E3355" i="10"/>
  <c r="C3355" i="10"/>
  <c r="E3354" i="10"/>
  <c r="C3354" i="10"/>
  <c r="E3353" i="10"/>
  <c r="C3353" i="10"/>
  <c r="E3352" i="10"/>
  <c r="C3352" i="10"/>
  <c r="E3351" i="10"/>
  <c r="C3351" i="10"/>
  <c r="E3350" i="10"/>
  <c r="C3350" i="10"/>
  <c r="E3349" i="10"/>
  <c r="C3349" i="10"/>
  <c r="E3348" i="10"/>
  <c r="C3348" i="10"/>
  <c r="E3347" i="10"/>
  <c r="C3347" i="10"/>
  <c r="E3346" i="10"/>
  <c r="C3346" i="10"/>
  <c r="E3345" i="10"/>
  <c r="C3345" i="10"/>
  <c r="E3344" i="10"/>
  <c r="C3344" i="10"/>
  <c r="E3343" i="10"/>
  <c r="C3343" i="10"/>
  <c r="E3342" i="10"/>
  <c r="C3342" i="10"/>
  <c r="E3341" i="10"/>
  <c r="C3341" i="10"/>
  <c r="E3340" i="10"/>
  <c r="C3340" i="10"/>
  <c r="E3339" i="10"/>
  <c r="C3339" i="10"/>
  <c r="E3338" i="10"/>
  <c r="C3338" i="10"/>
  <c r="E3337" i="10"/>
  <c r="C3337" i="10"/>
  <c r="E3336" i="10"/>
  <c r="C3336" i="10"/>
  <c r="E3335" i="10"/>
  <c r="C3335" i="10"/>
  <c r="E3334" i="10"/>
  <c r="C3334" i="10"/>
  <c r="E3333" i="10"/>
  <c r="C3333" i="10"/>
  <c r="E3332" i="10"/>
  <c r="C3332" i="10"/>
  <c r="E3331" i="10"/>
  <c r="C3331" i="10"/>
  <c r="E3330" i="10"/>
  <c r="C3330" i="10"/>
  <c r="E3329" i="10"/>
  <c r="C3329" i="10"/>
  <c r="E3328" i="10"/>
  <c r="C3328" i="10"/>
  <c r="E3327" i="10"/>
  <c r="C3327" i="10"/>
  <c r="E3326" i="10"/>
  <c r="C3326" i="10"/>
  <c r="E3325" i="10"/>
  <c r="C3325" i="10"/>
  <c r="E3324" i="10"/>
  <c r="C3324" i="10"/>
  <c r="E3323" i="10"/>
  <c r="C3323" i="10"/>
  <c r="E3322" i="10"/>
  <c r="C3322" i="10"/>
  <c r="E3321" i="10"/>
  <c r="C3321" i="10"/>
  <c r="E3320" i="10"/>
  <c r="C3320" i="10"/>
  <c r="E3319" i="10"/>
  <c r="C3319" i="10"/>
  <c r="E3318" i="10"/>
  <c r="C3318" i="10"/>
  <c r="E3317" i="10"/>
  <c r="C3317" i="10"/>
  <c r="E3316" i="10"/>
  <c r="C3316" i="10"/>
  <c r="E3315" i="10"/>
  <c r="C3315" i="10"/>
  <c r="E3314" i="10"/>
  <c r="C3314" i="10"/>
  <c r="E3313" i="10"/>
  <c r="C3313" i="10"/>
  <c r="E3312" i="10"/>
  <c r="C3312" i="10"/>
  <c r="E3311" i="10"/>
  <c r="C3311" i="10"/>
  <c r="E3310" i="10"/>
  <c r="C3310" i="10"/>
  <c r="E3309" i="10"/>
  <c r="C3309" i="10"/>
  <c r="E3308" i="10"/>
  <c r="C3308" i="10"/>
  <c r="E3307" i="10"/>
  <c r="C3307" i="10"/>
  <c r="E3306" i="10"/>
  <c r="C3306" i="10"/>
  <c r="E3305" i="10"/>
  <c r="C3305" i="10"/>
  <c r="E3304" i="10"/>
  <c r="C3304" i="10"/>
  <c r="E3303" i="10"/>
  <c r="C3303" i="10"/>
  <c r="E3302" i="10"/>
  <c r="C3302" i="10"/>
  <c r="E3301" i="10"/>
  <c r="C3301" i="10"/>
  <c r="E3300" i="10"/>
  <c r="C3300" i="10"/>
  <c r="E3299" i="10"/>
  <c r="C3299" i="10"/>
  <c r="E3298" i="10"/>
  <c r="C3298" i="10"/>
  <c r="E3297" i="10"/>
  <c r="C3297" i="10"/>
  <c r="E3296" i="10"/>
  <c r="C3296" i="10"/>
  <c r="E3295" i="10"/>
  <c r="C3295" i="10"/>
  <c r="E3294" i="10"/>
  <c r="C3294" i="10"/>
  <c r="E3293" i="10"/>
  <c r="C3293" i="10"/>
  <c r="E3292" i="10"/>
  <c r="C3292" i="10"/>
  <c r="E3291" i="10"/>
  <c r="C3291" i="10"/>
  <c r="E3290" i="10"/>
  <c r="C3290" i="10"/>
  <c r="E3289" i="10"/>
  <c r="C3289" i="10"/>
  <c r="E3288" i="10"/>
  <c r="C3288" i="10"/>
  <c r="E3287" i="10"/>
  <c r="C3287" i="10"/>
  <c r="E3286" i="10"/>
  <c r="C3286" i="10"/>
  <c r="E3285" i="10"/>
  <c r="C3285" i="10"/>
  <c r="E3284" i="10"/>
  <c r="C3284" i="10"/>
  <c r="E3283" i="10"/>
  <c r="C3283" i="10"/>
  <c r="E3282" i="10"/>
  <c r="C3282" i="10"/>
  <c r="E3281" i="10"/>
  <c r="C3281" i="10"/>
  <c r="E3280" i="10"/>
  <c r="C3280" i="10"/>
  <c r="E3279" i="10"/>
  <c r="C3279" i="10"/>
  <c r="E3278" i="10"/>
  <c r="C3278" i="10"/>
  <c r="E3277" i="10"/>
  <c r="C3277" i="10"/>
  <c r="E3276" i="10"/>
  <c r="C3276" i="10"/>
  <c r="E3275" i="10"/>
  <c r="C3275" i="10"/>
  <c r="E3274" i="10"/>
  <c r="C3274" i="10"/>
  <c r="E3273" i="10"/>
  <c r="C3273" i="10"/>
  <c r="E3272" i="10"/>
  <c r="C3272" i="10"/>
  <c r="E3271" i="10"/>
  <c r="C3271" i="10"/>
  <c r="E3270" i="10"/>
  <c r="C3270" i="10"/>
  <c r="E3269" i="10"/>
  <c r="C3269" i="10"/>
  <c r="E3268" i="10"/>
  <c r="C3268" i="10"/>
  <c r="E3267" i="10"/>
  <c r="C3267" i="10"/>
  <c r="E3266" i="10"/>
  <c r="C3266" i="10"/>
  <c r="E3265" i="10"/>
  <c r="C3265" i="10"/>
  <c r="E3264" i="10"/>
  <c r="C3264" i="10"/>
  <c r="E3263" i="10"/>
  <c r="C3263" i="10"/>
  <c r="E3262" i="10"/>
  <c r="C3262" i="10"/>
  <c r="E3261" i="10"/>
  <c r="C3261" i="10"/>
  <c r="E3260" i="10"/>
  <c r="C3260" i="10"/>
  <c r="E3259" i="10"/>
  <c r="C3259" i="10"/>
  <c r="E3258" i="10"/>
  <c r="C3258" i="10"/>
  <c r="E3257" i="10"/>
  <c r="C3257" i="10"/>
  <c r="E3256" i="10"/>
  <c r="C3256" i="10"/>
  <c r="E3255" i="10"/>
  <c r="C3255" i="10"/>
  <c r="E3254" i="10"/>
  <c r="C3254" i="10"/>
  <c r="E3253" i="10"/>
  <c r="C3253" i="10"/>
  <c r="E3252" i="10"/>
  <c r="C3252" i="10"/>
  <c r="E3251" i="10"/>
  <c r="C3251" i="10"/>
  <c r="E3250" i="10"/>
  <c r="C3250" i="10"/>
  <c r="E3249" i="10"/>
  <c r="C3249" i="10"/>
  <c r="E3248" i="10"/>
  <c r="C3248" i="10"/>
  <c r="E3247" i="10"/>
  <c r="C3247" i="10"/>
  <c r="E3246" i="10"/>
  <c r="C3246" i="10"/>
  <c r="E3245" i="10"/>
  <c r="C3245" i="10"/>
  <c r="E3244" i="10"/>
  <c r="C3244" i="10"/>
  <c r="E3243" i="10"/>
  <c r="C3243" i="10"/>
  <c r="E3242" i="10"/>
  <c r="C3242" i="10"/>
  <c r="E3241" i="10"/>
  <c r="C3241" i="10"/>
  <c r="E3240" i="10"/>
  <c r="C3240" i="10"/>
  <c r="E3239" i="10"/>
  <c r="C3239" i="10"/>
  <c r="E3238" i="10"/>
  <c r="C3238" i="10"/>
  <c r="E3237" i="10"/>
  <c r="C3237" i="10"/>
  <c r="E3236" i="10"/>
  <c r="C3236" i="10"/>
  <c r="E3235" i="10"/>
  <c r="C3235" i="10"/>
  <c r="E3234" i="10"/>
  <c r="C3234" i="10"/>
  <c r="E3233" i="10"/>
  <c r="C3233" i="10"/>
  <c r="E3232" i="10"/>
  <c r="C3232" i="10"/>
  <c r="E3231" i="10"/>
  <c r="C3231" i="10"/>
  <c r="E3230" i="10"/>
  <c r="C3230" i="10"/>
  <c r="E3229" i="10"/>
  <c r="C3229" i="10"/>
  <c r="E3228" i="10"/>
  <c r="C3228" i="10"/>
  <c r="E3227" i="10"/>
  <c r="C3227" i="10"/>
  <c r="E3226" i="10"/>
  <c r="C3226" i="10"/>
  <c r="E3225" i="10"/>
  <c r="C3225" i="10"/>
  <c r="E3224" i="10"/>
  <c r="C3224" i="10"/>
  <c r="E3223" i="10"/>
  <c r="C3223" i="10"/>
  <c r="E3222" i="10"/>
  <c r="C3222" i="10"/>
  <c r="E3221" i="10"/>
  <c r="C3221" i="10"/>
  <c r="E3220" i="10"/>
  <c r="C3220" i="10"/>
  <c r="E3219" i="10"/>
  <c r="C3219" i="10"/>
  <c r="E3218" i="10"/>
  <c r="C3218" i="10"/>
  <c r="E3217" i="10"/>
  <c r="C3217" i="10"/>
  <c r="E3216" i="10"/>
  <c r="C3216" i="10"/>
  <c r="E3215" i="10"/>
  <c r="C3215" i="10"/>
  <c r="E3214" i="10"/>
  <c r="C3214" i="10"/>
  <c r="E3213" i="10"/>
  <c r="C3213" i="10"/>
  <c r="E3212" i="10"/>
  <c r="C3212" i="10"/>
  <c r="E3211" i="10"/>
  <c r="C3211" i="10"/>
  <c r="E3210" i="10"/>
  <c r="C3210" i="10"/>
  <c r="E3209" i="10"/>
  <c r="C3209" i="10"/>
  <c r="E3208" i="10"/>
  <c r="C3208" i="10"/>
  <c r="E3207" i="10"/>
  <c r="C3207" i="10"/>
  <c r="E3206" i="10"/>
  <c r="C3206" i="10"/>
  <c r="E3205" i="10"/>
  <c r="C3205" i="10"/>
  <c r="E3204" i="10"/>
  <c r="C3204" i="10"/>
  <c r="E3203" i="10"/>
  <c r="C3203" i="10"/>
  <c r="E3202" i="10"/>
  <c r="C3202" i="10"/>
  <c r="E3201" i="10"/>
  <c r="C3201" i="10"/>
  <c r="E3200" i="10"/>
  <c r="C3200" i="10"/>
  <c r="E3199" i="10"/>
  <c r="C3199" i="10"/>
  <c r="E3198" i="10"/>
  <c r="C3198" i="10"/>
  <c r="E3197" i="10"/>
  <c r="C3197" i="10"/>
  <c r="E3196" i="10"/>
  <c r="C3196" i="10"/>
  <c r="E3195" i="10"/>
  <c r="C3195" i="10"/>
  <c r="E3194" i="10"/>
  <c r="C3194" i="10"/>
  <c r="E3193" i="10"/>
  <c r="C3193" i="10"/>
  <c r="E3192" i="10"/>
  <c r="C3192" i="10"/>
  <c r="E3191" i="10"/>
  <c r="C3191" i="10"/>
  <c r="E3190" i="10"/>
  <c r="C3190" i="10"/>
  <c r="E3189" i="10"/>
  <c r="C3189" i="10"/>
  <c r="E3188" i="10"/>
  <c r="C3188" i="10"/>
  <c r="E3187" i="10"/>
  <c r="C3187" i="10"/>
  <c r="E3186" i="10"/>
  <c r="C3186" i="10"/>
  <c r="E3185" i="10"/>
  <c r="C3185" i="10"/>
  <c r="E3184" i="10"/>
  <c r="C3184" i="10"/>
  <c r="E3183" i="10"/>
  <c r="C3183" i="10"/>
  <c r="E3182" i="10"/>
  <c r="C3182" i="10"/>
  <c r="E3181" i="10"/>
  <c r="C3181" i="10"/>
  <c r="E3180" i="10"/>
  <c r="C3180" i="10"/>
  <c r="E3179" i="10"/>
  <c r="C3179" i="10"/>
  <c r="E3178" i="10"/>
  <c r="C3178" i="10"/>
  <c r="E3177" i="10"/>
  <c r="C3177" i="10"/>
  <c r="E3176" i="10"/>
  <c r="C3176" i="10"/>
  <c r="E3175" i="10"/>
  <c r="C3175" i="10"/>
  <c r="E3174" i="10"/>
  <c r="C3174" i="10"/>
  <c r="E3173" i="10"/>
  <c r="C3173" i="10"/>
  <c r="E3172" i="10"/>
  <c r="C3172" i="10"/>
  <c r="E3171" i="10"/>
  <c r="C3171" i="10"/>
  <c r="E3170" i="10"/>
  <c r="C3170" i="10"/>
  <c r="E3169" i="10"/>
  <c r="C3169" i="10"/>
  <c r="E3168" i="10"/>
  <c r="C3168" i="10"/>
  <c r="E3167" i="10"/>
  <c r="C3167" i="10"/>
  <c r="E3166" i="10"/>
  <c r="C3166" i="10"/>
  <c r="E3165" i="10"/>
  <c r="C3165" i="10"/>
  <c r="E3164" i="10"/>
  <c r="C3164" i="10"/>
  <c r="E3163" i="10"/>
  <c r="C3163" i="10"/>
  <c r="E3162" i="10"/>
  <c r="C3162" i="10"/>
  <c r="E3161" i="10"/>
  <c r="C3161" i="10"/>
  <c r="E3160" i="10"/>
  <c r="C3160" i="10"/>
  <c r="E3159" i="10"/>
  <c r="C3159" i="10"/>
  <c r="E3158" i="10"/>
  <c r="C3158" i="10"/>
  <c r="E3157" i="10"/>
  <c r="C3157" i="10"/>
  <c r="E3156" i="10"/>
  <c r="C3156" i="10"/>
  <c r="E3155" i="10"/>
  <c r="C3155" i="10"/>
  <c r="E3154" i="10"/>
  <c r="C3154" i="10"/>
  <c r="E3153" i="10"/>
  <c r="C3153" i="10"/>
  <c r="E3152" i="10"/>
  <c r="C3152" i="10"/>
  <c r="E3151" i="10"/>
  <c r="C3151" i="10"/>
  <c r="E3150" i="10"/>
  <c r="C3150" i="10"/>
  <c r="E3149" i="10"/>
  <c r="C3149" i="10"/>
  <c r="E3148" i="10"/>
  <c r="C3148" i="10"/>
  <c r="E3147" i="10"/>
  <c r="C3147" i="10"/>
  <c r="E3146" i="10"/>
  <c r="C3146" i="10"/>
  <c r="E3145" i="10"/>
  <c r="C3145" i="10"/>
  <c r="E3144" i="10"/>
  <c r="C3144" i="10"/>
  <c r="E3143" i="10"/>
  <c r="C3143" i="10"/>
  <c r="E3142" i="10"/>
  <c r="C3142" i="10"/>
  <c r="E3141" i="10"/>
  <c r="C3141" i="10"/>
  <c r="E3140" i="10"/>
  <c r="C3140" i="10"/>
  <c r="E3139" i="10"/>
  <c r="C3139" i="10"/>
  <c r="E3138" i="10"/>
  <c r="C3138" i="10"/>
  <c r="E3137" i="10"/>
  <c r="C3137" i="10"/>
  <c r="E3136" i="10"/>
  <c r="C3136" i="10"/>
  <c r="E3135" i="10"/>
  <c r="C3135" i="10"/>
  <c r="E3134" i="10"/>
  <c r="C3134" i="10"/>
  <c r="E3133" i="10"/>
  <c r="C3133" i="10"/>
  <c r="E3132" i="10"/>
  <c r="C3132" i="10"/>
  <c r="E3131" i="10"/>
  <c r="C3131" i="10"/>
  <c r="E3130" i="10"/>
  <c r="C3130" i="10"/>
  <c r="E3129" i="10"/>
  <c r="C3129" i="10"/>
  <c r="E3128" i="10"/>
  <c r="C3128" i="10"/>
  <c r="E3127" i="10"/>
  <c r="C3127" i="10"/>
  <c r="E3126" i="10"/>
  <c r="C3126" i="10"/>
  <c r="E3125" i="10"/>
  <c r="C3125" i="10"/>
  <c r="E3124" i="10"/>
  <c r="C3124" i="10"/>
  <c r="E3123" i="10"/>
  <c r="C3123" i="10"/>
  <c r="E3122" i="10"/>
  <c r="C3122" i="10"/>
  <c r="E3121" i="10"/>
  <c r="C3121" i="10"/>
  <c r="E3120" i="10"/>
  <c r="C3120" i="10"/>
  <c r="E3119" i="10"/>
  <c r="C3119" i="10"/>
  <c r="E3118" i="10"/>
  <c r="C3118" i="10"/>
  <c r="E3117" i="10"/>
  <c r="C3117" i="10"/>
  <c r="E3116" i="10"/>
  <c r="C3116" i="10"/>
  <c r="E3115" i="10"/>
  <c r="C3115" i="10"/>
  <c r="E3114" i="10"/>
  <c r="C3114" i="10"/>
  <c r="E3113" i="10"/>
  <c r="C3113" i="10"/>
  <c r="E3112" i="10"/>
  <c r="C3112" i="10"/>
  <c r="E3111" i="10"/>
  <c r="C3111" i="10"/>
  <c r="E3110" i="10"/>
  <c r="C3110" i="10"/>
  <c r="E3109" i="10"/>
  <c r="C3109" i="10"/>
  <c r="E3108" i="10"/>
  <c r="C3108" i="10"/>
  <c r="E3107" i="10"/>
  <c r="C3107" i="10"/>
  <c r="E3106" i="10"/>
  <c r="C3106" i="10"/>
  <c r="E3105" i="10"/>
  <c r="C3105" i="10"/>
  <c r="E3104" i="10"/>
  <c r="C3104" i="10"/>
  <c r="E3103" i="10"/>
  <c r="C3103" i="10"/>
  <c r="E3102" i="10"/>
  <c r="C3102" i="10"/>
  <c r="E3101" i="10"/>
  <c r="C3101" i="10"/>
  <c r="E3100" i="10"/>
  <c r="C3100" i="10"/>
  <c r="E3099" i="10"/>
  <c r="C3099" i="10"/>
  <c r="E3098" i="10"/>
  <c r="C3098" i="10"/>
  <c r="E3097" i="10"/>
  <c r="C3097" i="10"/>
  <c r="E3096" i="10"/>
  <c r="C3096" i="10"/>
  <c r="E3095" i="10"/>
  <c r="C3095" i="10"/>
  <c r="E3094" i="10"/>
  <c r="C3094" i="10"/>
  <c r="E3093" i="10"/>
  <c r="C3093" i="10"/>
  <c r="E3092" i="10"/>
  <c r="C3092" i="10"/>
  <c r="E3091" i="10"/>
  <c r="C3091" i="10"/>
  <c r="E3090" i="10"/>
  <c r="C3090" i="10"/>
  <c r="E3089" i="10"/>
  <c r="C3089" i="10"/>
  <c r="E3088" i="10"/>
  <c r="C3088" i="10"/>
  <c r="E3087" i="10"/>
  <c r="C3087" i="10"/>
  <c r="E3086" i="10"/>
  <c r="C3086" i="10"/>
  <c r="E3085" i="10"/>
  <c r="C3085" i="10"/>
  <c r="E3084" i="10"/>
  <c r="C3084" i="10"/>
  <c r="E3083" i="10"/>
  <c r="C3083" i="10"/>
  <c r="E3082" i="10"/>
  <c r="C3082" i="10"/>
  <c r="E3081" i="10"/>
  <c r="C3081" i="10"/>
  <c r="E3080" i="10"/>
  <c r="C3080" i="10"/>
  <c r="E3079" i="10"/>
  <c r="C3079" i="10"/>
  <c r="E3078" i="10"/>
  <c r="C3078" i="10"/>
  <c r="E3077" i="10"/>
  <c r="C3077" i="10"/>
  <c r="E3076" i="10"/>
  <c r="C3076" i="10"/>
  <c r="E3075" i="10"/>
  <c r="C3075" i="10"/>
  <c r="E3074" i="10"/>
  <c r="C3074" i="10"/>
  <c r="E3073" i="10"/>
  <c r="C3073" i="10"/>
  <c r="E3072" i="10"/>
  <c r="C3072" i="10"/>
  <c r="E3071" i="10"/>
  <c r="C3071" i="10"/>
  <c r="E3070" i="10"/>
  <c r="C3070" i="10"/>
  <c r="E3069" i="10"/>
  <c r="C3069" i="10"/>
  <c r="E3068" i="10"/>
  <c r="C3068" i="10"/>
  <c r="E3067" i="10"/>
  <c r="C3067" i="10"/>
  <c r="E3066" i="10"/>
  <c r="C3066" i="10"/>
  <c r="E3065" i="10"/>
  <c r="C3065" i="10"/>
  <c r="E3064" i="10"/>
  <c r="C3064" i="10"/>
  <c r="E3063" i="10"/>
  <c r="C3063" i="10"/>
  <c r="E3062" i="10"/>
  <c r="C3062" i="10"/>
  <c r="E3061" i="10"/>
  <c r="C3061" i="10"/>
  <c r="E3060" i="10"/>
  <c r="C3060" i="10"/>
  <c r="E3059" i="10"/>
  <c r="C3059" i="10"/>
  <c r="E3058" i="10"/>
  <c r="C3058" i="10"/>
  <c r="E3057" i="10"/>
  <c r="C3057" i="10"/>
  <c r="E3056" i="10"/>
  <c r="C3056" i="10"/>
  <c r="E3055" i="10"/>
  <c r="C3055" i="10"/>
  <c r="E3054" i="10"/>
  <c r="C3054" i="10"/>
  <c r="E3053" i="10"/>
  <c r="C3053" i="10"/>
  <c r="E3052" i="10"/>
  <c r="C3052" i="10"/>
  <c r="E3051" i="10"/>
  <c r="C3051" i="10"/>
  <c r="E3050" i="10"/>
  <c r="C3050" i="10"/>
  <c r="E3049" i="10"/>
  <c r="C3049" i="10"/>
  <c r="E3048" i="10"/>
  <c r="C3048" i="10"/>
  <c r="E3047" i="10"/>
  <c r="C3047" i="10"/>
  <c r="E3046" i="10"/>
  <c r="C3046" i="10"/>
  <c r="E3045" i="10"/>
  <c r="C3045" i="10"/>
  <c r="E3044" i="10"/>
  <c r="C3044" i="10"/>
  <c r="E3043" i="10"/>
  <c r="C3043" i="10"/>
  <c r="E3042" i="10"/>
  <c r="C3042" i="10"/>
  <c r="E3041" i="10"/>
  <c r="C3041" i="10"/>
  <c r="E3040" i="10"/>
  <c r="C3040" i="10"/>
  <c r="E3039" i="10"/>
  <c r="C3039" i="10"/>
  <c r="E3038" i="10"/>
  <c r="C3038" i="10"/>
  <c r="E3037" i="10"/>
  <c r="C3037" i="10"/>
  <c r="E3036" i="10"/>
  <c r="C3036" i="10"/>
  <c r="E3035" i="10"/>
  <c r="C3035" i="10"/>
  <c r="E3034" i="10"/>
  <c r="C3034" i="10"/>
  <c r="E3033" i="10"/>
  <c r="C3033" i="10"/>
  <c r="E3032" i="10"/>
  <c r="C3032" i="10"/>
  <c r="E3031" i="10"/>
  <c r="C3031" i="10"/>
  <c r="E3030" i="10"/>
  <c r="C3030" i="10"/>
  <c r="E3029" i="10"/>
  <c r="C3029" i="10"/>
  <c r="E3028" i="10"/>
  <c r="C3028" i="10"/>
  <c r="E3027" i="10"/>
  <c r="C3027" i="10"/>
  <c r="E3026" i="10"/>
  <c r="C3026" i="10"/>
  <c r="E3025" i="10"/>
  <c r="C3025" i="10"/>
  <c r="E3024" i="10"/>
  <c r="C3024" i="10"/>
  <c r="E3023" i="10"/>
  <c r="C3023" i="10"/>
  <c r="E3022" i="10"/>
  <c r="C3022" i="10"/>
  <c r="E3021" i="10"/>
  <c r="C3021" i="10"/>
  <c r="E3020" i="10"/>
  <c r="C3020" i="10"/>
  <c r="E3019" i="10"/>
  <c r="C3019" i="10"/>
  <c r="E3018" i="10"/>
  <c r="C3018" i="10"/>
  <c r="E3017" i="10"/>
  <c r="C3017" i="10"/>
  <c r="E3016" i="10"/>
  <c r="C3016" i="10"/>
  <c r="E3015" i="10"/>
  <c r="C3015" i="10"/>
  <c r="E3014" i="10"/>
  <c r="C3014" i="10"/>
  <c r="E3013" i="10"/>
  <c r="C3013" i="10"/>
  <c r="E3012" i="10"/>
  <c r="C3012" i="10"/>
  <c r="E3011" i="10"/>
  <c r="C3011" i="10"/>
  <c r="E3010" i="10"/>
  <c r="C3010" i="10"/>
  <c r="E3009" i="10"/>
  <c r="C3009" i="10"/>
  <c r="E3008" i="10"/>
  <c r="C3008" i="10"/>
  <c r="E3007" i="10"/>
  <c r="C3007" i="10"/>
  <c r="E3006" i="10"/>
  <c r="C3006" i="10"/>
  <c r="E3005" i="10"/>
  <c r="C3005" i="10"/>
  <c r="E3004" i="10"/>
  <c r="C3004" i="10"/>
  <c r="E3003" i="10"/>
  <c r="C3003" i="10"/>
  <c r="E3002" i="10"/>
  <c r="C3002" i="10"/>
  <c r="E3001" i="10"/>
  <c r="C3001" i="10"/>
  <c r="E3000" i="10"/>
  <c r="C3000" i="10"/>
  <c r="E2999" i="10"/>
  <c r="C2999" i="10"/>
  <c r="E2998" i="10"/>
  <c r="C2998" i="10"/>
  <c r="E2997" i="10"/>
  <c r="C2997" i="10"/>
  <c r="E2996" i="10"/>
  <c r="C2996" i="10"/>
  <c r="E2995" i="10"/>
  <c r="C2995" i="10"/>
  <c r="E2994" i="10"/>
  <c r="C2994" i="10"/>
  <c r="E2993" i="10"/>
  <c r="C2993" i="10"/>
  <c r="E2992" i="10"/>
  <c r="C2992" i="10"/>
  <c r="E2991" i="10"/>
  <c r="C2991" i="10"/>
  <c r="E2990" i="10"/>
  <c r="C2990" i="10"/>
  <c r="E2989" i="10"/>
  <c r="C2989" i="10"/>
  <c r="E2988" i="10"/>
  <c r="C2988" i="10"/>
  <c r="E2987" i="10"/>
  <c r="C2987" i="10"/>
  <c r="E2986" i="10"/>
  <c r="C2986" i="10"/>
  <c r="E2985" i="10"/>
  <c r="C2985" i="10"/>
  <c r="E2984" i="10"/>
  <c r="C2984" i="10"/>
  <c r="E2983" i="10"/>
  <c r="C2983" i="10"/>
  <c r="E2982" i="10"/>
  <c r="C2982" i="10"/>
  <c r="E2981" i="10"/>
  <c r="C2981" i="10"/>
  <c r="E2980" i="10"/>
  <c r="C2980" i="10"/>
  <c r="E2979" i="10"/>
  <c r="C2979" i="10"/>
  <c r="E2978" i="10"/>
  <c r="C2978" i="10"/>
  <c r="E2977" i="10"/>
  <c r="C2977" i="10"/>
  <c r="E2976" i="10"/>
  <c r="C2976" i="10"/>
  <c r="E2975" i="10"/>
  <c r="C2975" i="10"/>
  <c r="E2974" i="10"/>
  <c r="C2974" i="10"/>
  <c r="E2973" i="10"/>
  <c r="C2973" i="10"/>
  <c r="E2972" i="10"/>
  <c r="C2972" i="10"/>
  <c r="E2971" i="10"/>
  <c r="C2971" i="10"/>
  <c r="E2970" i="10"/>
  <c r="C2970" i="10"/>
  <c r="E2969" i="10"/>
  <c r="C2969" i="10"/>
  <c r="E2968" i="10"/>
  <c r="C2968" i="10"/>
  <c r="E2967" i="10"/>
  <c r="C2967" i="10"/>
  <c r="E2966" i="10"/>
  <c r="C2966" i="10"/>
  <c r="E2965" i="10"/>
  <c r="C2965" i="10"/>
  <c r="E2964" i="10"/>
  <c r="C2964" i="10"/>
  <c r="E2963" i="10"/>
  <c r="C2963" i="10"/>
  <c r="E2962" i="10"/>
  <c r="C2962" i="10"/>
  <c r="E2961" i="10"/>
  <c r="C2961" i="10"/>
  <c r="E2960" i="10"/>
  <c r="C2960" i="10"/>
  <c r="E2959" i="10"/>
  <c r="C2959" i="10"/>
  <c r="E2958" i="10"/>
  <c r="C2958" i="10"/>
  <c r="E2957" i="10"/>
  <c r="C2957" i="10"/>
  <c r="E2956" i="10"/>
  <c r="C2956" i="10"/>
  <c r="E2955" i="10"/>
  <c r="C2955" i="10"/>
  <c r="E2954" i="10"/>
  <c r="C2954" i="10"/>
  <c r="E2953" i="10"/>
  <c r="C2953" i="10"/>
  <c r="E2952" i="10"/>
  <c r="C2952" i="10"/>
  <c r="E2951" i="10"/>
  <c r="C2951" i="10"/>
  <c r="E2950" i="10"/>
  <c r="C2950" i="10"/>
  <c r="E2949" i="10"/>
  <c r="C2949" i="10"/>
  <c r="E2948" i="10"/>
  <c r="C2948" i="10"/>
  <c r="E2947" i="10"/>
  <c r="C2947" i="10"/>
  <c r="E2946" i="10"/>
  <c r="C2946" i="10"/>
  <c r="E2945" i="10"/>
  <c r="C2945" i="10"/>
  <c r="E2944" i="10"/>
  <c r="C2944" i="10"/>
  <c r="E2943" i="10"/>
  <c r="C2943" i="10"/>
  <c r="E2942" i="10"/>
  <c r="C2942" i="10"/>
  <c r="E2941" i="10"/>
  <c r="C2941" i="10"/>
  <c r="E2940" i="10"/>
  <c r="C2940" i="10"/>
  <c r="E2939" i="10"/>
  <c r="C2939" i="10"/>
  <c r="E2938" i="10"/>
  <c r="C2938" i="10"/>
  <c r="E2937" i="10"/>
  <c r="C2937" i="10"/>
  <c r="E2936" i="10"/>
  <c r="C2936" i="10"/>
  <c r="E2935" i="10"/>
  <c r="C2935" i="10"/>
  <c r="E2934" i="10"/>
  <c r="C2934" i="10"/>
  <c r="E2933" i="10"/>
  <c r="C2933" i="10"/>
  <c r="E2932" i="10"/>
  <c r="C2932" i="10"/>
  <c r="E2931" i="10"/>
  <c r="C2931" i="10"/>
  <c r="E2930" i="10"/>
  <c r="C2930" i="10"/>
  <c r="E2929" i="10"/>
  <c r="C2929" i="10"/>
  <c r="E2928" i="10"/>
  <c r="C2928" i="10"/>
  <c r="E2927" i="10"/>
  <c r="C2927" i="10"/>
  <c r="E2926" i="10"/>
  <c r="C2926" i="10"/>
  <c r="E2925" i="10"/>
  <c r="C2925" i="10"/>
  <c r="E2924" i="10"/>
  <c r="C2924" i="10"/>
  <c r="E2923" i="10"/>
  <c r="C2923" i="10"/>
  <c r="E2922" i="10"/>
  <c r="C2922" i="10"/>
  <c r="E2921" i="10"/>
  <c r="C2921" i="10"/>
  <c r="E2920" i="10"/>
  <c r="C2920" i="10"/>
  <c r="E2919" i="10"/>
  <c r="C2919" i="10"/>
  <c r="E2918" i="10"/>
  <c r="C2918" i="10"/>
  <c r="E2917" i="10"/>
  <c r="C2917" i="10"/>
  <c r="E2916" i="10"/>
  <c r="C2916" i="10"/>
  <c r="E2915" i="10"/>
  <c r="C2915" i="10"/>
  <c r="E2914" i="10"/>
  <c r="C2914" i="10"/>
  <c r="E2913" i="10"/>
  <c r="C2913" i="10"/>
  <c r="E2912" i="10"/>
  <c r="C2912" i="10"/>
  <c r="E2911" i="10"/>
  <c r="C2911" i="10"/>
  <c r="E2910" i="10"/>
  <c r="C2910" i="10"/>
  <c r="E2909" i="10"/>
  <c r="C2909" i="10"/>
  <c r="E2908" i="10"/>
  <c r="C2908" i="10"/>
  <c r="E2907" i="10"/>
  <c r="C2907" i="10"/>
  <c r="E2906" i="10"/>
  <c r="C2906" i="10"/>
  <c r="E2905" i="10"/>
  <c r="C2905" i="10"/>
  <c r="E2904" i="10"/>
  <c r="C2904" i="10"/>
  <c r="E2903" i="10"/>
  <c r="C2903" i="10"/>
  <c r="E2902" i="10"/>
  <c r="C2902" i="10"/>
  <c r="E2901" i="10"/>
  <c r="C2901" i="10"/>
  <c r="E2900" i="10"/>
  <c r="C2900" i="10"/>
  <c r="E2899" i="10"/>
  <c r="C2899" i="10"/>
  <c r="E2898" i="10"/>
  <c r="C2898" i="10"/>
  <c r="E2897" i="10"/>
  <c r="C2897" i="10"/>
  <c r="E2896" i="10"/>
  <c r="C2896" i="10"/>
  <c r="E2895" i="10"/>
  <c r="C2895" i="10"/>
  <c r="E2894" i="10"/>
  <c r="C2894" i="10"/>
  <c r="E2893" i="10"/>
  <c r="C2893" i="10"/>
  <c r="E2892" i="10"/>
  <c r="C2892" i="10"/>
  <c r="E2891" i="10"/>
  <c r="C2891" i="10"/>
  <c r="E2890" i="10"/>
  <c r="C2890" i="10"/>
  <c r="E2889" i="10"/>
  <c r="C2889" i="10"/>
  <c r="E2888" i="10"/>
  <c r="C2888" i="10"/>
  <c r="E2887" i="10"/>
  <c r="C2887" i="10"/>
  <c r="E2886" i="10"/>
  <c r="C2886" i="10"/>
  <c r="E2885" i="10"/>
  <c r="C2885" i="10"/>
  <c r="E2884" i="10"/>
  <c r="C2884" i="10"/>
  <c r="E2883" i="10"/>
  <c r="C2883" i="10"/>
  <c r="E2882" i="10"/>
  <c r="C2882" i="10"/>
  <c r="E2881" i="10"/>
  <c r="C2881" i="10"/>
  <c r="E2880" i="10"/>
  <c r="C2880" i="10"/>
  <c r="E2879" i="10"/>
  <c r="C2879" i="10"/>
  <c r="E2878" i="10"/>
  <c r="C2878" i="10"/>
  <c r="E2877" i="10"/>
  <c r="C2877" i="10"/>
  <c r="E2876" i="10"/>
  <c r="C2876" i="10"/>
  <c r="E2875" i="10"/>
  <c r="C2875" i="10"/>
  <c r="E2874" i="10"/>
  <c r="C2874" i="10"/>
  <c r="E2873" i="10"/>
  <c r="C2873" i="10"/>
  <c r="E2872" i="10"/>
  <c r="C2872" i="10"/>
  <c r="E2871" i="10"/>
  <c r="C2871" i="10"/>
  <c r="E2870" i="10"/>
  <c r="C2870" i="10"/>
  <c r="E2869" i="10"/>
  <c r="C2869" i="10"/>
  <c r="E2868" i="10"/>
  <c r="C2868" i="10"/>
  <c r="E2867" i="10"/>
  <c r="C2867" i="10"/>
  <c r="E2866" i="10"/>
  <c r="C2866" i="10"/>
  <c r="E2865" i="10"/>
  <c r="C2865" i="10"/>
  <c r="E2864" i="10"/>
  <c r="C2864" i="10"/>
  <c r="E2863" i="10"/>
  <c r="C2863" i="10"/>
  <c r="E2862" i="10"/>
  <c r="C2862" i="10"/>
  <c r="E2861" i="10"/>
  <c r="C2861" i="10"/>
  <c r="E2860" i="10"/>
  <c r="C2860" i="10"/>
  <c r="E2859" i="10"/>
  <c r="C2859" i="10"/>
  <c r="E2858" i="10"/>
  <c r="C2858" i="10"/>
  <c r="E2857" i="10"/>
  <c r="C2857" i="10"/>
  <c r="E2856" i="10"/>
  <c r="C2856" i="10"/>
  <c r="E2855" i="10"/>
  <c r="C2855" i="10"/>
  <c r="E2854" i="10"/>
  <c r="C2854" i="10"/>
  <c r="E2853" i="10"/>
  <c r="C2853" i="10"/>
  <c r="E2852" i="10"/>
  <c r="C2852" i="10"/>
  <c r="E2851" i="10"/>
  <c r="C2851" i="10"/>
  <c r="E2850" i="10"/>
  <c r="C2850" i="10"/>
  <c r="E2849" i="10"/>
  <c r="C2849" i="10"/>
  <c r="E2848" i="10"/>
  <c r="C2848" i="10"/>
  <c r="E2847" i="10"/>
  <c r="C2847" i="10"/>
  <c r="E2846" i="10"/>
  <c r="C2846" i="10"/>
  <c r="E2845" i="10"/>
  <c r="C2845" i="10"/>
  <c r="E2844" i="10"/>
  <c r="C2844" i="10"/>
  <c r="E2843" i="10"/>
  <c r="C2843" i="10"/>
  <c r="E2842" i="10"/>
  <c r="C2842" i="10"/>
  <c r="E2841" i="10"/>
  <c r="C2841" i="10"/>
  <c r="E2840" i="10"/>
  <c r="C2840" i="10"/>
  <c r="E2839" i="10"/>
  <c r="C2839" i="10"/>
  <c r="E2838" i="10"/>
  <c r="C2838" i="10"/>
  <c r="E2837" i="10"/>
  <c r="C2837" i="10"/>
  <c r="E2836" i="10"/>
  <c r="C2836" i="10"/>
  <c r="E2835" i="10"/>
  <c r="C2835" i="10"/>
  <c r="E2834" i="10"/>
  <c r="C2834" i="10"/>
  <c r="E2833" i="10"/>
  <c r="C2833" i="10"/>
  <c r="E2832" i="10"/>
  <c r="C2832" i="10"/>
  <c r="E2831" i="10"/>
  <c r="C2831" i="10"/>
  <c r="E2830" i="10"/>
  <c r="C2830" i="10"/>
  <c r="E2829" i="10"/>
  <c r="C2829" i="10"/>
  <c r="E2828" i="10"/>
  <c r="C2828" i="10"/>
  <c r="E2827" i="10"/>
  <c r="C2827" i="10"/>
  <c r="E2826" i="10"/>
  <c r="C2826" i="10"/>
  <c r="E2825" i="10"/>
  <c r="C2825" i="10"/>
  <c r="E2824" i="10"/>
  <c r="C2824" i="10"/>
  <c r="E2823" i="10"/>
  <c r="C2823" i="10"/>
  <c r="E2822" i="10"/>
  <c r="C2822" i="10"/>
  <c r="E2821" i="10"/>
  <c r="C2821" i="10"/>
  <c r="E2820" i="10"/>
  <c r="C2820" i="10"/>
  <c r="E2819" i="10"/>
  <c r="C2819" i="10"/>
  <c r="E2818" i="10"/>
  <c r="C2818" i="10"/>
  <c r="E2817" i="10"/>
  <c r="C2817" i="10"/>
  <c r="E2816" i="10"/>
  <c r="C2816" i="10"/>
  <c r="E2815" i="10"/>
  <c r="C2815" i="10"/>
  <c r="E2814" i="10"/>
  <c r="C2814" i="10"/>
  <c r="E2813" i="10"/>
  <c r="C2813" i="10"/>
  <c r="E2812" i="10"/>
  <c r="C2812" i="10"/>
  <c r="E2811" i="10"/>
  <c r="C2811" i="10"/>
  <c r="E2810" i="10"/>
  <c r="C2810" i="10"/>
  <c r="E2809" i="10"/>
  <c r="C2809" i="10"/>
  <c r="E2808" i="10"/>
  <c r="C2808" i="10"/>
  <c r="E2807" i="10"/>
  <c r="C2807" i="10"/>
  <c r="E2806" i="10"/>
  <c r="C2806" i="10"/>
  <c r="E2805" i="10"/>
  <c r="C2805" i="10"/>
  <c r="E2804" i="10"/>
  <c r="C2804" i="10"/>
  <c r="E2803" i="10"/>
  <c r="C2803" i="10"/>
  <c r="E2802" i="10"/>
  <c r="C2802" i="10"/>
  <c r="E2801" i="10"/>
  <c r="C2801" i="10"/>
  <c r="E2800" i="10"/>
  <c r="C2800" i="10"/>
  <c r="E2799" i="10"/>
  <c r="C2799" i="10"/>
  <c r="E2798" i="10"/>
  <c r="C2798" i="10"/>
  <c r="E2797" i="10"/>
  <c r="C2797" i="10"/>
  <c r="E2796" i="10"/>
  <c r="C2796" i="10"/>
  <c r="E2795" i="10"/>
  <c r="C2795" i="10"/>
  <c r="E2794" i="10"/>
  <c r="C2794" i="10"/>
  <c r="E2793" i="10"/>
  <c r="C2793" i="10"/>
  <c r="E2792" i="10"/>
  <c r="C2792" i="10"/>
  <c r="E2791" i="10"/>
  <c r="C2791" i="10"/>
  <c r="E2790" i="10"/>
  <c r="C2790" i="10"/>
  <c r="E2789" i="10"/>
  <c r="C2789" i="10"/>
  <c r="E2788" i="10"/>
  <c r="C2788" i="10"/>
  <c r="E2787" i="10"/>
  <c r="C2787" i="10"/>
  <c r="E2786" i="10"/>
  <c r="C2786" i="10"/>
  <c r="E2785" i="10"/>
  <c r="C2785" i="10"/>
  <c r="E2784" i="10"/>
  <c r="C2784" i="10"/>
  <c r="E2783" i="10"/>
  <c r="C2783" i="10"/>
  <c r="E2782" i="10"/>
  <c r="C2782" i="10"/>
  <c r="E2781" i="10"/>
  <c r="C2781" i="10"/>
  <c r="E2780" i="10"/>
  <c r="C2780" i="10"/>
  <c r="E2779" i="10"/>
  <c r="C2779" i="10"/>
  <c r="E2778" i="10"/>
  <c r="C2778" i="10"/>
  <c r="E2777" i="10"/>
  <c r="C2777" i="10"/>
  <c r="E2776" i="10"/>
  <c r="C2776" i="10"/>
  <c r="E2775" i="10"/>
  <c r="C2775" i="10"/>
  <c r="E2774" i="10"/>
  <c r="C2774" i="10"/>
  <c r="E2773" i="10"/>
  <c r="C2773" i="10"/>
  <c r="E2772" i="10"/>
  <c r="C2772" i="10"/>
  <c r="E2771" i="10"/>
  <c r="C2771" i="10"/>
  <c r="E2770" i="10"/>
  <c r="C2770" i="10"/>
  <c r="E2769" i="10"/>
  <c r="C2769" i="10"/>
  <c r="E2768" i="10"/>
  <c r="C2768" i="10"/>
  <c r="E2767" i="10"/>
  <c r="C2767" i="10"/>
  <c r="E2766" i="10"/>
  <c r="C2766" i="10"/>
  <c r="E2765" i="10"/>
  <c r="C2765" i="10"/>
  <c r="E2764" i="10"/>
  <c r="C2764" i="10"/>
  <c r="E2763" i="10"/>
  <c r="C2763" i="10"/>
  <c r="E2762" i="10"/>
  <c r="C2762" i="10"/>
  <c r="E2761" i="10"/>
  <c r="C2761" i="10"/>
  <c r="E2760" i="10"/>
  <c r="C2760" i="10"/>
  <c r="E2759" i="10"/>
  <c r="C2759" i="10"/>
  <c r="E2758" i="10"/>
  <c r="C2758" i="10"/>
  <c r="E2757" i="10"/>
  <c r="C2757" i="10"/>
  <c r="E2756" i="10"/>
  <c r="C2756" i="10"/>
  <c r="E2755" i="10"/>
  <c r="C2755" i="10"/>
  <c r="E2754" i="10"/>
  <c r="C2754" i="10"/>
  <c r="E2753" i="10"/>
  <c r="C2753" i="10"/>
  <c r="E2752" i="10"/>
  <c r="C2752" i="10"/>
  <c r="E2751" i="10"/>
  <c r="C2751" i="10"/>
  <c r="E2750" i="10"/>
  <c r="C2750" i="10"/>
  <c r="E2749" i="10"/>
  <c r="C2749" i="10"/>
  <c r="E2748" i="10"/>
  <c r="C2748" i="10"/>
  <c r="E2747" i="10"/>
  <c r="C2747" i="10"/>
  <c r="E2746" i="10"/>
  <c r="C2746" i="10"/>
  <c r="E2745" i="10"/>
  <c r="C2745" i="10"/>
  <c r="E2744" i="10"/>
  <c r="C2744" i="10"/>
  <c r="E2743" i="10"/>
  <c r="C2743" i="10"/>
  <c r="E2742" i="10"/>
  <c r="C2742" i="10"/>
  <c r="E2741" i="10"/>
  <c r="C2741" i="10"/>
  <c r="E2740" i="10"/>
  <c r="C2740" i="10"/>
  <c r="E2739" i="10"/>
  <c r="C2739" i="10"/>
  <c r="E2738" i="10"/>
  <c r="C2738" i="10"/>
  <c r="E2737" i="10"/>
  <c r="C2737" i="10"/>
  <c r="E2736" i="10"/>
  <c r="C2736" i="10"/>
  <c r="E2735" i="10"/>
  <c r="C2735" i="10"/>
  <c r="E2734" i="10"/>
  <c r="C2734" i="10"/>
  <c r="E2733" i="10"/>
  <c r="C2733" i="10"/>
  <c r="E2732" i="10"/>
  <c r="C2732" i="10"/>
  <c r="E2731" i="10"/>
  <c r="C2731" i="10"/>
  <c r="E2730" i="10"/>
  <c r="C2730" i="10"/>
  <c r="E2729" i="10"/>
  <c r="C2729" i="10"/>
  <c r="E2728" i="10"/>
  <c r="C2728" i="10"/>
  <c r="E2727" i="10"/>
  <c r="C2727" i="10"/>
  <c r="E2726" i="10"/>
  <c r="C2726" i="10"/>
  <c r="E2725" i="10"/>
  <c r="C2725" i="10"/>
  <c r="E2724" i="10"/>
  <c r="C2724" i="10"/>
  <c r="E2723" i="10"/>
  <c r="C2723" i="10"/>
  <c r="E2722" i="10"/>
  <c r="C2722" i="10"/>
  <c r="E2721" i="10"/>
  <c r="C2721" i="10"/>
  <c r="E2720" i="10"/>
  <c r="C2720" i="10"/>
  <c r="E2719" i="10"/>
  <c r="C2719" i="10"/>
  <c r="E2718" i="10"/>
  <c r="C2718" i="10"/>
  <c r="E2717" i="10"/>
  <c r="C2717" i="10"/>
  <c r="E2716" i="10"/>
  <c r="C2716" i="10"/>
  <c r="E2715" i="10"/>
  <c r="C2715" i="10"/>
  <c r="E2714" i="10"/>
  <c r="C2714" i="10"/>
  <c r="E2713" i="10"/>
  <c r="C2713" i="10"/>
  <c r="E2712" i="10"/>
  <c r="C2712" i="10"/>
  <c r="E2711" i="10"/>
  <c r="C2711" i="10"/>
  <c r="E2710" i="10"/>
  <c r="C2710" i="10"/>
  <c r="E2709" i="10"/>
  <c r="C2709" i="10"/>
  <c r="E2708" i="10"/>
  <c r="C2708" i="10"/>
  <c r="E2707" i="10"/>
  <c r="C2707" i="10"/>
  <c r="E2706" i="10"/>
  <c r="C2706" i="10"/>
  <c r="E2705" i="10"/>
  <c r="C2705" i="10"/>
  <c r="E2704" i="10"/>
  <c r="C2704" i="10"/>
  <c r="E2703" i="10"/>
  <c r="C2703" i="10"/>
  <c r="E2702" i="10"/>
  <c r="C2702" i="10"/>
  <c r="E2701" i="10"/>
  <c r="C2701" i="10"/>
  <c r="E2700" i="10"/>
  <c r="C2700" i="10"/>
  <c r="E2699" i="10"/>
  <c r="C2699" i="10"/>
  <c r="E2698" i="10"/>
  <c r="C2698" i="10"/>
  <c r="E2697" i="10"/>
  <c r="C2697" i="10"/>
  <c r="E2696" i="10"/>
  <c r="C2696" i="10"/>
  <c r="E2695" i="10"/>
  <c r="C2695" i="10"/>
  <c r="E2694" i="10"/>
  <c r="C2694" i="10"/>
  <c r="E2693" i="10"/>
  <c r="C2693" i="10"/>
  <c r="E2692" i="10"/>
  <c r="C2692" i="10"/>
  <c r="E2691" i="10"/>
  <c r="C2691" i="10"/>
  <c r="E2690" i="10"/>
  <c r="C2690" i="10"/>
  <c r="E2689" i="10"/>
  <c r="C2689" i="10"/>
  <c r="E2688" i="10"/>
  <c r="C2688" i="10"/>
  <c r="E2687" i="10"/>
  <c r="C2687" i="10"/>
  <c r="E2686" i="10"/>
  <c r="C2686" i="10"/>
  <c r="E2685" i="10"/>
  <c r="C2685" i="10"/>
  <c r="E2684" i="10"/>
  <c r="C2684" i="10"/>
  <c r="E2683" i="10"/>
  <c r="C2683" i="10"/>
  <c r="E2682" i="10"/>
  <c r="C2682" i="10"/>
  <c r="E2681" i="10"/>
  <c r="C2681" i="10"/>
  <c r="E2680" i="10"/>
  <c r="C2680" i="10"/>
  <c r="E2679" i="10"/>
  <c r="C2679" i="10"/>
  <c r="E2678" i="10"/>
  <c r="C2678" i="10"/>
  <c r="E2677" i="10"/>
  <c r="C2677" i="10"/>
  <c r="E2676" i="10"/>
  <c r="C2676" i="10"/>
  <c r="E2675" i="10"/>
  <c r="C2675" i="10"/>
  <c r="E2674" i="10"/>
  <c r="C2674" i="10"/>
  <c r="E2673" i="10"/>
  <c r="C2673" i="10"/>
  <c r="E2672" i="10"/>
  <c r="C2672" i="10"/>
  <c r="E2671" i="10"/>
  <c r="C2671" i="10"/>
  <c r="E2670" i="10"/>
  <c r="C2670" i="10"/>
  <c r="E2669" i="10"/>
  <c r="C2669" i="10"/>
  <c r="E2668" i="10"/>
  <c r="C2668" i="10"/>
  <c r="E2667" i="10"/>
  <c r="C2667" i="10"/>
  <c r="E2666" i="10"/>
  <c r="C2666" i="10"/>
  <c r="E2665" i="10"/>
  <c r="C2665" i="10"/>
  <c r="E2664" i="10"/>
  <c r="C2664" i="10"/>
  <c r="E2663" i="10"/>
  <c r="C2663" i="10"/>
  <c r="E2662" i="10"/>
  <c r="C2662" i="10"/>
  <c r="E2661" i="10"/>
  <c r="C2661" i="10"/>
  <c r="E2660" i="10"/>
  <c r="C2660" i="10"/>
  <c r="E2659" i="10"/>
  <c r="C2659" i="10"/>
  <c r="E2658" i="10"/>
  <c r="C2658" i="10"/>
  <c r="E2657" i="10"/>
  <c r="C2657" i="10"/>
  <c r="E2656" i="10"/>
  <c r="C2656" i="10"/>
  <c r="E2655" i="10"/>
  <c r="C2655" i="10"/>
  <c r="E2654" i="10"/>
  <c r="C2654" i="10"/>
  <c r="E2653" i="10"/>
  <c r="C2653" i="10"/>
  <c r="E2652" i="10"/>
  <c r="C2652" i="10"/>
  <c r="E2651" i="10"/>
  <c r="C2651" i="10"/>
  <c r="E2650" i="10"/>
  <c r="C2650" i="10"/>
  <c r="E2649" i="10"/>
  <c r="C2649" i="10"/>
  <c r="E2648" i="10"/>
  <c r="C2648" i="10"/>
  <c r="E2647" i="10"/>
  <c r="C2647" i="10"/>
  <c r="E2646" i="10"/>
  <c r="C2646" i="10"/>
  <c r="E2645" i="10"/>
  <c r="C2645" i="10"/>
  <c r="E2644" i="10"/>
  <c r="C2644" i="10"/>
  <c r="E2643" i="10"/>
  <c r="C2643" i="10"/>
  <c r="E2642" i="10"/>
  <c r="C2642" i="10"/>
  <c r="E2641" i="10"/>
  <c r="C2641" i="10"/>
  <c r="E2640" i="10"/>
  <c r="C2640" i="10"/>
  <c r="E2639" i="10"/>
  <c r="C2639" i="10"/>
  <c r="E2638" i="10"/>
  <c r="C2638" i="10"/>
  <c r="E2637" i="10"/>
  <c r="C2637" i="10"/>
  <c r="E2636" i="10"/>
  <c r="C2636" i="10"/>
  <c r="E2635" i="10"/>
  <c r="C2635" i="10"/>
  <c r="E2634" i="10"/>
  <c r="C2634" i="10"/>
  <c r="E2633" i="10"/>
  <c r="C2633" i="10"/>
  <c r="E2632" i="10"/>
  <c r="C2632" i="10"/>
  <c r="E2631" i="10"/>
  <c r="C2631" i="10"/>
  <c r="E2630" i="10"/>
  <c r="C2630" i="10"/>
  <c r="E2629" i="10"/>
  <c r="C2629" i="10"/>
  <c r="E2628" i="10"/>
  <c r="C2628" i="10"/>
  <c r="E2627" i="10"/>
  <c r="C2627" i="10"/>
  <c r="E2626" i="10"/>
  <c r="C2626" i="10"/>
  <c r="E2625" i="10"/>
  <c r="C2625" i="10"/>
  <c r="E2624" i="10"/>
  <c r="C2624" i="10"/>
  <c r="E2623" i="10"/>
  <c r="C2623" i="10"/>
  <c r="E2622" i="10"/>
  <c r="C2622" i="10"/>
  <c r="E2621" i="10"/>
  <c r="C2621" i="10"/>
  <c r="E2620" i="10"/>
  <c r="C2620" i="10"/>
  <c r="E2619" i="10"/>
  <c r="C2619" i="10"/>
  <c r="E2618" i="10"/>
  <c r="C2618" i="10"/>
  <c r="E2617" i="10"/>
  <c r="C2617" i="10"/>
  <c r="E2616" i="10"/>
  <c r="C2616" i="10"/>
  <c r="E2615" i="10"/>
  <c r="C2615" i="10"/>
  <c r="E2614" i="10"/>
  <c r="C2614" i="10"/>
  <c r="E2613" i="10"/>
  <c r="C2613" i="10"/>
  <c r="E2612" i="10"/>
  <c r="C2612" i="10"/>
  <c r="E2611" i="10"/>
  <c r="C2611" i="10"/>
  <c r="E2610" i="10"/>
  <c r="C2610" i="10"/>
  <c r="E2609" i="10"/>
  <c r="C2609" i="10"/>
  <c r="E2608" i="10"/>
  <c r="C2608" i="10"/>
  <c r="E2607" i="10"/>
  <c r="C2607" i="10"/>
  <c r="E2606" i="10"/>
  <c r="C2606" i="10"/>
  <c r="E2605" i="10"/>
  <c r="C2605" i="10"/>
  <c r="E2604" i="10"/>
  <c r="C2604" i="10"/>
  <c r="E2603" i="10"/>
  <c r="C2603" i="10"/>
  <c r="E2602" i="10"/>
  <c r="C2602" i="10"/>
  <c r="E2601" i="10"/>
  <c r="C2601" i="10"/>
  <c r="E2600" i="10"/>
  <c r="C2600" i="10"/>
  <c r="E2599" i="10"/>
  <c r="C2599" i="10"/>
  <c r="E2598" i="10"/>
  <c r="C2598" i="10"/>
  <c r="E2597" i="10"/>
  <c r="C2597" i="10"/>
  <c r="E2596" i="10"/>
  <c r="C2596" i="10"/>
  <c r="E2595" i="10"/>
  <c r="C2595" i="10"/>
  <c r="E2594" i="10"/>
  <c r="C2594" i="10"/>
  <c r="E2593" i="10"/>
  <c r="C2593" i="10"/>
  <c r="E2592" i="10"/>
  <c r="C2592" i="10"/>
  <c r="E2591" i="10"/>
  <c r="C2591" i="10"/>
  <c r="E2590" i="10"/>
  <c r="C2590" i="10"/>
  <c r="E2589" i="10"/>
  <c r="C2589" i="10"/>
  <c r="E2588" i="10"/>
  <c r="C2588" i="10"/>
  <c r="E2587" i="10"/>
  <c r="C2587" i="10"/>
  <c r="E2586" i="10"/>
  <c r="C2586" i="10"/>
  <c r="E2585" i="10"/>
  <c r="C2585" i="10"/>
  <c r="E2584" i="10"/>
  <c r="C2584" i="10"/>
  <c r="E2583" i="10"/>
  <c r="C2583" i="10"/>
  <c r="E2582" i="10"/>
  <c r="C2582" i="10"/>
  <c r="E2581" i="10"/>
  <c r="C2581" i="10"/>
  <c r="E2580" i="10"/>
  <c r="C2580" i="10"/>
  <c r="E2579" i="10"/>
  <c r="C2579" i="10"/>
  <c r="E2578" i="10"/>
  <c r="C2578" i="10"/>
  <c r="E2577" i="10"/>
  <c r="C2577" i="10"/>
  <c r="E2576" i="10"/>
  <c r="C2576" i="10"/>
  <c r="E2575" i="10"/>
  <c r="C2575" i="10"/>
  <c r="E2574" i="10"/>
  <c r="C2574" i="10"/>
  <c r="E2573" i="10"/>
  <c r="C2573" i="10"/>
  <c r="E2572" i="10"/>
  <c r="C2572" i="10"/>
  <c r="E2571" i="10"/>
  <c r="C2571" i="10"/>
  <c r="E2570" i="10"/>
  <c r="C2570" i="10"/>
  <c r="E2569" i="10"/>
  <c r="C2569" i="10"/>
  <c r="E2568" i="10"/>
  <c r="C2568" i="10"/>
  <c r="E2567" i="10"/>
  <c r="C2567" i="10"/>
  <c r="E2566" i="10"/>
  <c r="C2566" i="10"/>
  <c r="E2565" i="10"/>
  <c r="C2565" i="10"/>
  <c r="E2564" i="10"/>
  <c r="C2564" i="10"/>
  <c r="E2563" i="10"/>
  <c r="C2563" i="10"/>
  <c r="E2562" i="10"/>
  <c r="C2562" i="10"/>
  <c r="E2561" i="10"/>
  <c r="C2561" i="10"/>
  <c r="E2560" i="10"/>
  <c r="C2560" i="10"/>
  <c r="E2559" i="10"/>
  <c r="C2559" i="10"/>
  <c r="E2558" i="10"/>
  <c r="C2558" i="10"/>
  <c r="E2557" i="10"/>
  <c r="C2557" i="10"/>
  <c r="E2556" i="10"/>
  <c r="C2556" i="10"/>
  <c r="E2555" i="10"/>
  <c r="C2555" i="10"/>
  <c r="E2554" i="10"/>
  <c r="C2554" i="10"/>
  <c r="E2553" i="10"/>
  <c r="C2553" i="10"/>
  <c r="E2552" i="10"/>
  <c r="C2552" i="10"/>
  <c r="E2551" i="10"/>
  <c r="C2551" i="10"/>
  <c r="E2550" i="10"/>
  <c r="C2550" i="10"/>
  <c r="E2549" i="10"/>
  <c r="C2549" i="10"/>
  <c r="E2548" i="10"/>
  <c r="C2548" i="10"/>
  <c r="E2547" i="10"/>
  <c r="C2547" i="10"/>
  <c r="E2546" i="10"/>
  <c r="C2546" i="10"/>
  <c r="E2545" i="10"/>
  <c r="C2545" i="10"/>
  <c r="E2544" i="10"/>
  <c r="C2544" i="10"/>
  <c r="E2543" i="10"/>
  <c r="C2543" i="10"/>
  <c r="E2542" i="10"/>
  <c r="C2542" i="10"/>
  <c r="E2541" i="10"/>
  <c r="C2541" i="10"/>
  <c r="E2540" i="10"/>
  <c r="C2540" i="10"/>
  <c r="E2539" i="10"/>
  <c r="C2539" i="10"/>
  <c r="E2538" i="10"/>
  <c r="C2538" i="10"/>
  <c r="E2537" i="10"/>
  <c r="C2537" i="10"/>
  <c r="E2536" i="10"/>
  <c r="C2536" i="10"/>
  <c r="E2535" i="10"/>
  <c r="C2535" i="10"/>
  <c r="E2534" i="10"/>
  <c r="C2534" i="10"/>
  <c r="E2533" i="10"/>
  <c r="C2533" i="10"/>
  <c r="E2532" i="10"/>
  <c r="C2532" i="10"/>
  <c r="E2531" i="10"/>
  <c r="C2531" i="10"/>
  <c r="E2530" i="10"/>
  <c r="C2530" i="10"/>
  <c r="E2529" i="10"/>
  <c r="C2529" i="10"/>
  <c r="E2528" i="10"/>
  <c r="C2528" i="10"/>
  <c r="E2527" i="10"/>
  <c r="C2527" i="10"/>
  <c r="E2526" i="10"/>
  <c r="C2526" i="10"/>
  <c r="E2525" i="10"/>
  <c r="C2525" i="10"/>
  <c r="E2524" i="10"/>
  <c r="C2524" i="10"/>
  <c r="E2523" i="10"/>
  <c r="C2523" i="10"/>
  <c r="E2522" i="10"/>
  <c r="C2522" i="10"/>
  <c r="E2521" i="10"/>
  <c r="C2521" i="10"/>
  <c r="E2520" i="10"/>
  <c r="C2520" i="10"/>
  <c r="E2519" i="10"/>
  <c r="C2519" i="10"/>
  <c r="E2518" i="10"/>
  <c r="C2518" i="10"/>
  <c r="E2517" i="10"/>
  <c r="C2517" i="10"/>
  <c r="E2516" i="10"/>
  <c r="C2516" i="10"/>
  <c r="E2515" i="10"/>
  <c r="C2515" i="10"/>
  <c r="E2514" i="10"/>
  <c r="C2514" i="10"/>
  <c r="E2513" i="10"/>
  <c r="C2513" i="10"/>
  <c r="E2512" i="10"/>
  <c r="C2512" i="10"/>
  <c r="E2511" i="10"/>
  <c r="C2511" i="10"/>
  <c r="E2510" i="10"/>
  <c r="C2510" i="10"/>
  <c r="E2509" i="10"/>
  <c r="C2509" i="10"/>
  <c r="E2508" i="10"/>
  <c r="C2508" i="10"/>
  <c r="E2507" i="10"/>
  <c r="C2507" i="10"/>
  <c r="E2506" i="10"/>
  <c r="C2506" i="10"/>
  <c r="E2505" i="10"/>
  <c r="C2505" i="10"/>
  <c r="E2504" i="10"/>
  <c r="C2504" i="10"/>
  <c r="E2503" i="10"/>
  <c r="C2503" i="10"/>
  <c r="E2502" i="10"/>
  <c r="C2502" i="10"/>
  <c r="E2501" i="10"/>
  <c r="C2501" i="10"/>
  <c r="E2500" i="10"/>
  <c r="C2500" i="10"/>
  <c r="E2499" i="10"/>
  <c r="C2499" i="10"/>
  <c r="E2498" i="10"/>
  <c r="C2498" i="10"/>
  <c r="E2497" i="10"/>
  <c r="C2497" i="10"/>
  <c r="E2496" i="10"/>
  <c r="C2496" i="10"/>
  <c r="E2495" i="10"/>
  <c r="C2495" i="10"/>
  <c r="E2494" i="10"/>
  <c r="C2494" i="10"/>
  <c r="E2493" i="10"/>
  <c r="C2493" i="10"/>
  <c r="E2492" i="10"/>
  <c r="C2492" i="10"/>
  <c r="E2491" i="10"/>
  <c r="C2491" i="10"/>
  <c r="E2490" i="10"/>
  <c r="C2490" i="10"/>
  <c r="E2489" i="10"/>
  <c r="C2489" i="10"/>
  <c r="E2488" i="10"/>
  <c r="C2488" i="10"/>
  <c r="E2487" i="10"/>
  <c r="C2487" i="10"/>
  <c r="E2486" i="10"/>
  <c r="C2486" i="10"/>
  <c r="E2485" i="10"/>
  <c r="C2485" i="10"/>
  <c r="E2484" i="10"/>
  <c r="C2484" i="10"/>
  <c r="E2483" i="10"/>
  <c r="C2483" i="10"/>
  <c r="E2482" i="10"/>
  <c r="C2482" i="10"/>
  <c r="E2481" i="10"/>
  <c r="C2481" i="10"/>
  <c r="E2480" i="10"/>
  <c r="C2480" i="10"/>
  <c r="E2479" i="10"/>
  <c r="C2479" i="10"/>
  <c r="E2478" i="10"/>
  <c r="C2478" i="10"/>
  <c r="E2477" i="10"/>
  <c r="C2477" i="10"/>
  <c r="E2476" i="10"/>
  <c r="C2476" i="10"/>
  <c r="E2475" i="10"/>
  <c r="C2475" i="10"/>
  <c r="E2474" i="10"/>
  <c r="C2474" i="10"/>
  <c r="E2473" i="10"/>
  <c r="C2473" i="10"/>
  <c r="E2472" i="10"/>
  <c r="C2472" i="10"/>
  <c r="E2471" i="10"/>
  <c r="C2471" i="10"/>
  <c r="E2470" i="10"/>
  <c r="C2470" i="10"/>
  <c r="E2469" i="10"/>
  <c r="C2469" i="10"/>
  <c r="E2468" i="10"/>
  <c r="C2468" i="10"/>
  <c r="E2467" i="10"/>
  <c r="C2467" i="10"/>
  <c r="E2466" i="10"/>
  <c r="C2466" i="10"/>
  <c r="E2465" i="10"/>
  <c r="C2465" i="10"/>
  <c r="E2464" i="10"/>
  <c r="C2464" i="10"/>
  <c r="E2463" i="10"/>
  <c r="C2463" i="10"/>
  <c r="E2462" i="10"/>
  <c r="C2462" i="10"/>
  <c r="E2461" i="10"/>
  <c r="C2461" i="10"/>
  <c r="E2460" i="10"/>
  <c r="C2460" i="10"/>
  <c r="E2459" i="10"/>
  <c r="C2459" i="10"/>
  <c r="E2458" i="10"/>
  <c r="C2458" i="10"/>
  <c r="E2457" i="10"/>
  <c r="C2457" i="10"/>
  <c r="E2456" i="10"/>
  <c r="C2456" i="10"/>
  <c r="E2455" i="10"/>
  <c r="C2455" i="10"/>
  <c r="E2454" i="10"/>
  <c r="C2454" i="10"/>
  <c r="E2453" i="10"/>
  <c r="C2453" i="10"/>
  <c r="E2452" i="10"/>
  <c r="C2452" i="10"/>
  <c r="E2451" i="10"/>
  <c r="C2451" i="10"/>
  <c r="E2450" i="10"/>
  <c r="C2450" i="10"/>
  <c r="E2449" i="10"/>
  <c r="C2449" i="10"/>
  <c r="E2448" i="10"/>
  <c r="C2448" i="10"/>
  <c r="E2447" i="10"/>
  <c r="C2447" i="10"/>
  <c r="E2446" i="10"/>
  <c r="C2446" i="10"/>
  <c r="E2445" i="10"/>
  <c r="C2445" i="10"/>
  <c r="E2444" i="10"/>
  <c r="C2444" i="10"/>
  <c r="E2443" i="10"/>
  <c r="C2443" i="10"/>
  <c r="E2442" i="10"/>
  <c r="C2442" i="10"/>
  <c r="E2441" i="10"/>
  <c r="C2441" i="10"/>
  <c r="E2440" i="10"/>
  <c r="C2440" i="10"/>
  <c r="E2439" i="10"/>
  <c r="C2439" i="10"/>
  <c r="E2438" i="10"/>
  <c r="C2438" i="10"/>
  <c r="E2437" i="10"/>
  <c r="C2437" i="10"/>
  <c r="E2436" i="10"/>
  <c r="C2436" i="10"/>
  <c r="E2435" i="10"/>
  <c r="C2435" i="10"/>
  <c r="E2434" i="10"/>
  <c r="C2434" i="10"/>
  <c r="E2433" i="10"/>
  <c r="C2433" i="10"/>
  <c r="E2432" i="10"/>
  <c r="C2432" i="10"/>
  <c r="E2431" i="10"/>
  <c r="C2431" i="10"/>
  <c r="E2430" i="10"/>
  <c r="C2430" i="10"/>
  <c r="E2429" i="10"/>
  <c r="C2429" i="10"/>
  <c r="E2428" i="10"/>
  <c r="C2428" i="10"/>
  <c r="E2427" i="10"/>
  <c r="C2427" i="10"/>
  <c r="E2426" i="10"/>
  <c r="C2426" i="10"/>
  <c r="E2425" i="10"/>
  <c r="C2425" i="10"/>
  <c r="E2424" i="10"/>
  <c r="C2424" i="10"/>
  <c r="E2423" i="10"/>
  <c r="C2423" i="10"/>
  <c r="E2422" i="10"/>
  <c r="C2422" i="10"/>
  <c r="E2421" i="10"/>
  <c r="C2421" i="10"/>
  <c r="E2420" i="10"/>
  <c r="C2420" i="10"/>
  <c r="E2419" i="10"/>
  <c r="C2419" i="10"/>
  <c r="E2418" i="10"/>
  <c r="C2418" i="10"/>
  <c r="E2417" i="10"/>
  <c r="C2417" i="10"/>
  <c r="E2416" i="10"/>
  <c r="C2416" i="10"/>
  <c r="E2415" i="10"/>
  <c r="C2415" i="10"/>
  <c r="E2414" i="10"/>
  <c r="C2414" i="10"/>
  <c r="E2413" i="10"/>
  <c r="C2413" i="10"/>
  <c r="E2412" i="10"/>
  <c r="C2412" i="10"/>
  <c r="E2411" i="10"/>
  <c r="C2411" i="10"/>
  <c r="E2410" i="10"/>
  <c r="C2410" i="10"/>
  <c r="E2409" i="10"/>
  <c r="C2409" i="10"/>
  <c r="E2408" i="10"/>
  <c r="C2408" i="10"/>
  <c r="E2407" i="10"/>
  <c r="C2407" i="10"/>
  <c r="E2406" i="10"/>
  <c r="C2406" i="10"/>
  <c r="E2405" i="10"/>
  <c r="C2405" i="10"/>
  <c r="E2404" i="10"/>
  <c r="C2404" i="10"/>
  <c r="E2403" i="10"/>
  <c r="C2403" i="10"/>
  <c r="E2402" i="10"/>
  <c r="C2402" i="10"/>
  <c r="E2401" i="10"/>
  <c r="C2401" i="10"/>
  <c r="E2400" i="10"/>
  <c r="C2400" i="10"/>
  <c r="E2399" i="10"/>
  <c r="C2399" i="10"/>
  <c r="E2398" i="10"/>
  <c r="C2398" i="10"/>
  <c r="E2397" i="10"/>
  <c r="C2397" i="10"/>
  <c r="E2396" i="10"/>
  <c r="C2396" i="10"/>
  <c r="E2395" i="10"/>
  <c r="C2395" i="10"/>
  <c r="E2394" i="10"/>
  <c r="C2394" i="10"/>
  <c r="E2393" i="10"/>
  <c r="C2393" i="10"/>
  <c r="E2392" i="10"/>
  <c r="C2392" i="10"/>
  <c r="E2391" i="10"/>
  <c r="C2391" i="10"/>
  <c r="E2390" i="10"/>
  <c r="C2390" i="10"/>
  <c r="E2389" i="10"/>
  <c r="C2389" i="10"/>
  <c r="E2388" i="10"/>
  <c r="C2388" i="10"/>
  <c r="E2387" i="10"/>
  <c r="C2387" i="10"/>
  <c r="E2386" i="10"/>
  <c r="C2386" i="10"/>
  <c r="E2385" i="10"/>
  <c r="C2385" i="10"/>
  <c r="E2384" i="10"/>
  <c r="C2384" i="10"/>
  <c r="E2383" i="10"/>
  <c r="C2383" i="10"/>
  <c r="E2382" i="10"/>
  <c r="C2382" i="10"/>
  <c r="E2381" i="10"/>
  <c r="C2381" i="10"/>
  <c r="E2380" i="10"/>
  <c r="C2380" i="10"/>
  <c r="E2379" i="10"/>
  <c r="C2379" i="10"/>
  <c r="E2378" i="10"/>
  <c r="C2378" i="10"/>
  <c r="E2377" i="10"/>
  <c r="C2377" i="10"/>
  <c r="E2376" i="10"/>
  <c r="C2376" i="10"/>
  <c r="E2375" i="10"/>
  <c r="C2375" i="10"/>
  <c r="E2374" i="10"/>
  <c r="C2374" i="10"/>
  <c r="E2373" i="10"/>
  <c r="C2373" i="10"/>
  <c r="E2372" i="10"/>
  <c r="C2372" i="10"/>
  <c r="E2371" i="10"/>
  <c r="C2371" i="10"/>
  <c r="E2370" i="10"/>
  <c r="C2370" i="10"/>
  <c r="E2369" i="10"/>
  <c r="C2369" i="10"/>
  <c r="E2368" i="10"/>
  <c r="C2368" i="10"/>
  <c r="E2367" i="10"/>
  <c r="C2367" i="10"/>
  <c r="E2366" i="10"/>
  <c r="C2366" i="10"/>
  <c r="E2365" i="10"/>
  <c r="C2365" i="10"/>
  <c r="E2364" i="10"/>
  <c r="C2364" i="10"/>
  <c r="E2363" i="10"/>
  <c r="C2363" i="10"/>
  <c r="E2362" i="10"/>
  <c r="C2362" i="10"/>
  <c r="E2361" i="10"/>
  <c r="C2361" i="10"/>
  <c r="E2360" i="10"/>
  <c r="C2360" i="10"/>
  <c r="E2359" i="10"/>
  <c r="C2359" i="10"/>
  <c r="E2358" i="10"/>
  <c r="C2358" i="10"/>
  <c r="E2357" i="10"/>
  <c r="C2357" i="10"/>
  <c r="E2356" i="10"/>
  <c r="C2356" i="10"/>
  <c r="E2355" i="10"/>
  <c r="C2355" i="10"/>
  <c r="E2354" i="10"/>
  <c r="C2354" i="10"/>
  <c r="E2353" i="10"/>
  <c r="C2353" i="10"/>
  <c r="E2352" i="10"/>
  <c r="C2352" i="10"/>
  <c r="E2351" i="10"/>
  <c r="C2351" i="10"/>
  <c r="E2350" i="10"/>
  <c r="C2350" i="10"/>
  <c r="E2349" i="10"/>
  <c r="C2349" i="10"/>
  <c r="E2348" i="10"/>
  <c r="C2348" i="10"/>
  <c r="E2347" i="10"/>
  <c r="C2347" i="10"/>
  <c r="E2346" i="10"/>
  <c r="C2346" i="10"/>
  <c r="E2345" i="10"/>
  <c r="C2345" i="10"/>
  <c r="E2344" i="10"/>
  <c r="C2344" i="10"/>
  <c r="E2343" i="10"/>
  <c r="C2343" i="10"/>
  <c r="E2342" i="10"/>
  <c r="C2342" i="10"/>
  <c r="E2341" i="10"/>
  <c r="C2341" i="10"/>
  <c r="E2340" i="10"/>
  <c r="C2340" i="10"/>
  <c r="E2339" i="10"/>
  <c r="C2339" i="10"/>
  <c r="E2338" i="10"/>
  <c r="C2338" i="10"/>
  <c r="E2337" i="10"/>
  <c r="C2337" i="10"/>
  <c r="E2336" i="10"/>
  <c r="C2336" i="10"/>
  <c r="E2335" i="10"/>
  <c r="C2335" i="10"/>
  <c r="E2334" i="10"/>
  <c r="C2334" i="10"/>
  <c r="E2333" i="10"/>
  <c r="C2333" i="10"/>
  <c r="E2332" i="10"/>
  <c r="C2332" i="10"/>
  <c r="E2331" i="10"/>
  <c r="C2331" i="10"/>
  <c r="E2330" i="10"/>
  <c r="C2330" i="10"/>
  <c r="E2329" i="10"/>
  <c r="C2329" i="10"/>
  <c r="E2328" i="10"/>
  <c r="C2328" i="10"/>
  <c r="E2327" i="10"/>
  <c r="C2327" i="10"/>
  <c r="E2326" i="10"/>
  <c r="C2326" i="10"/>
  <c r="E2325" i="10"/>
  <c r="C2325" i="10"/>
  <c r="E2324" i="10"/>
  <c r="C2324" i="10"/>
  <c r="E2323" i="10"/>
  <c r="C2323" i="10"/>
  <c r="E2322" i="10"/>
  <c r="C2322" i="10"/>
  <c r="E2321" i="10"/>
  <c r="C2321" i="10"/>
  <c r="E2320" i="10"/>
  <c r="C2320" i="10"/>
  <c r="E2319" i="10"/>
  <c r="C2319" i="10"/>
  <c r="E2318" i="10"/>
  <c r="C2318" i="10"/>
  <c r="E2317" i="10"/>
  <c r="C2317" i="10"/>
  <c r="E2316" i="10"/>
  <c r="C2316" i="10"/>
  <c r="E2315" i="10"/>
  <c r="C2315" i="10"/>
  <c r="E2314" i="10"/>
  <c r="C2314" i="10"/>
  <c r="E2313" i="10"/>
  <c r="C2313" i="10"/>
  <c r="E2312" i="10"/>
  <c r="C2312" i="10"/>
  <c r="E2311" i="10"/>
  <c r="C2311" i="10"/>
  <c r="E2310" i="10"/>
  <c r="C2310" i="10"/>
  <c r="E2309" i="10"/>
  <c r="C2309" i="10"/>
  <c r="E2308" i="10"/>
  <c r="C2308" i="10"/>
  <c r="E2307" i="10"/>
  <c r="C2307" i="10"/>
  <c r="E2306" i="10"/>
  <c r="C2306" i="10"/>
  <c r="E2305" i="10"/>
  <c r="C2305" i="10"/>
  <c r="E2304" i="10"/>
  <c r="C2304" i="10"/>
  <c r="E2303" i="10"/>
  <c r="C2303" i="10"/>
  <c r="E2302" i="10"/>
  <c r="C2302" i="10"/>
  <c r="E2301" i="10"/>
  <c r="C2301" i="10"/>
  <c r="E2300" i="10"/>
  <c r="C2300" i="10"/>
  <c r="E2299" i="10"/>
  <c r="C2299" i="10"/>
  <c r="E2298" i="10"/>
  <c r="C2298" i="10"/>
  <c r="E2297" i="10"/>
  <c r="C2297" i="10"/>
  <c r="E2296" i="10"/>
  <c r="C2296" i="10"/>
  <c r="E2295" i="10"/>
  <c r="C2295" i="10"/>
  <c r="E2294" i="10"/>
  <c r="C2294" i="10"/>
  <c r="E2293" i="10"/>
  <c r="C2293" i="10"/>
  <c r="E2292" i="10"/>
  <c r="C2292" i="10"/>
  <c r="E2291" i="10"/>
  <c r="C2291" i="10"/>
  <c r="E2290" i="10"/>
  <c r="C2290" i="10"/>
  <c r="E2289" i="10"/>
  <c r="C2289" i="10"/>
  <c r="E2288" i="10"/>
  <c r="C2288" i="10"/>
  <c r="E2287" i="10"/>
  <c r="C2287" i="10"/>
  <c r="E2286" i="10"/>
  <c r="C2286" i="10"/>
  <c r="E2285" i="10"/>
  <c r="C2285" i="10"/>
  <c r="E2284" i="10"/>
  <c r="C2284" i="10"/>
  <c r="E2283" i="10"/>
  <c r="C2283" i="10"/>
  <c r="E2282" i="10"/>
  <c r="C2282" i="10"/>
  <c r="E2281" i="10"/>
  <c r="C2281" i="10"/>
  <c r="E2280" i="10"/>
  <c r="C2280" i="10"/>
  <c r="E2279" i="10"/>
  <c r="C2279" i="10"/>
  <c r="E2278" i="10"/>
  <c r="C2278" i="10"/>
  <c r="E2277" i="10"/>
  <c r="C2277" i="10"/>
  <c r="E2276" i="10"/>
  <c r="C2276" i="10"/>
  <c r="E2275" i="10"/>
  <c r="C2275" i="10"/>
  <c r="E2274" i="10"/>
  <c r="C2274" i="10"/>
  <c r="E2273" i="10"/>
  <c r="C2273" i="10"/>
  <c r="E2272" i="10"/>
  <c r="C2272" i="10"/>
  <c r="E2271" i="10"/>
  <c r="C2271" i="10"/>
  <c r="E2270" i="10"/>
  <c r="C2270" i="10"/>
  <c r="E2269" i="10"/>
  <c r="C2269" i="10"/>
  <c r="E2268" i="10"/>
  <c r="C2268" i="10"/>
  <c r="E2267" i="10"/>
  <c r="C2267" i="10"/>
  <c r="E2266" i="10"/>
  <c r="C2266" i="10"/>
  <c r="E2265" i="10"/>
  <c r="C2265" i="10"/>
  <c r="E2264" i="10"/>
  <c r="C2264" i="10"/>
  <c r="E2263" i="10"/>
  <c r="C2263" i="10"/>
  <c r="E2262" i="10"/>
  <c r="C2262" i="10"/>
  <c r="E2261" i="10"/>
  <c r="C2261" i="10"/>
  <c r="E2260" i="10"/>
  <c r="C2260" i="10"/>
  <c r="E2259" i="10"/>
  <c r="C2259" i="10"/>
  <c r="E2258" i="10"/>
  <c r="C2258" i="10"/>
  <c r="E2257" i="10"/>
  <c r="C2257" i="10"/>
  <c r="E2256" i="10"/>
  <c r="C2256" i="10"/>
  <c r="E2255" i="10"/>
  <c r="C2255" i="10"/>
  <c r="E2254" i="10"/>
  <c r="C2254" i="10"/>
  <c r="E2253" i="10"/>
  <c r="C2253" i="10"/>
  <c r="E2252" i="10"/>
  <c r="C2252" i="10"/>
  <c r="E2251" i="10"/>
  <c r="C2251" i="10"/>
  <c r="E2250" i="10"/>
  <c r="C2250" i="10"/>
  <c r="E2249" i="10"/>
  <c r="C2249" i="10"/>
  <c r="E2248" i="10"/>
  <c r="C2248" i="10"/>
  <c r="E2247" i="10"/>
  <c r="C2247" i="10"/>
  <c r="E2246" i="10"/>
  <c r="C2246" i="10"/>
  <c r="E2245" i="10"/>
  <c r="C2245" i="10"/>
  <c r="E2244" i="10"/>
  <c r="C2244" i="10"/>
  <c r="E2243" i="10"/>
  <c r="C2243" i="10"/>
  <c r="E2242" i="10"/>
  <c r="C2242" i="10"/>
  <c r="E2241" i="10"/>
  <c r="C2241" i="10"/>
  <c r="E2240" i="10"/>
  <c r="C2240" i="10"/>
  <c r="E2239" i="10"/>
  <c r="C2239" i="10"/>
  <c r="E2238" i="10"/>
  <c r="C2238" i="10"/>
  <c r="E2237" i="10"/>
  <c r="C2237" i="10"/>
  <c r="E2236" i="10"/>
  <c r="C2236" i="10"/>
  <c r="E2235" i="10"/>
  <c r="C2235" i="10"/>
  <c r="E2234" i="10"/>
  <c r="C2234" i="10"/>
  <c r="E2233" i="10"/>
  <c r="C2233" i="10"/>
  <c r="E2232" i="10"/>
  <c r="C2232" i="10"/>
  <c r="E2231" i="10"/>
  <c r="C2231" i="10"/>
  <c r="E2230" i="10"/>
  <c r="C2230" i="10"/>
  <c r="E2229" i="10"/>
  <c r="C2229" i="10"/>
  <c r="E2228" i="10"/>
  <c r="C2228" i="10"/>
  <c r="E2227" i="10"/>
  <c r="C2227" i="10"/>
  <c r="E2226" i="10"/>
  <c r="C2226" i="10"/>
  <c r="E2225" i="10"/>
  <c r="C2225" i="10"/>
  <c r="E2224" i="10"/>
  <c r="C2224" i="10"/>
  <c r="E2223" i="10"/>
  <c r="C2223" i="10"/>
  <c r="E2222" i="10"/>
  <c r="C2222" i="10"/>
  <c r="E2221" i="10"/>
  <c r="C2221" i="10"/>
  <c r="E2220" i="10"/>
  <c r="C2220" i="10"/>
  <c r="E2219" i="10"/>
  <c r="C2219" i="10"/>
  <c r="E2218" i="10"/>
  <c r="C2218" i="10"/>
  <c r="E2217" i="10"/>
  <c r="C2217" i="10"/>
  <c r="E2216" i="10"/>
  <c r="C2216" i="10"/>
  <c r="E2215" i="10"/>
  <c r="C2215" i="10"/>
  <c r="E2214" i="10"/>
  <c r="C2214" i="10"/>
  <c r="E2213" i="10"/>
  <c r="C2213" i="10"/>
  <c r="E2212" i="10"/>
  <c r="C2212" i="10"/>
  <c r="E2211" i="10"/>
  <c r="C2211" i="10"/>
  <c r="E2210" i="10"/>
  <c r="C2210" i="10"/>
  <c r="E2209" i="10"/>
  <c r="C2209" i="10"/>
  <c r="E2208" i="10"/>
  <c r="C2208" i="10"/>
  <c r="E2207" i="10"/>
  <c r="C2207" i="10"/>
  <c r="E2206" i="10"/>
  <c r="C2206" i="10"/>
  <c r="E2205" i="10"/>
  <c r="C2205" i="10"/>
  <c r="E2204" i="10"/>
  <c r="C2204" i="10"/>
  <c r="E2203" i="10"/>
  <c r="C2203" i="10"/>
  <c r="E2202" i="10"/>
  <c r="C2202" i="10"/>
  <c r="E2201" i="10"/>
  <c r="C2201" i="10"/>
  <c r="E2200" i="10"/>
  <c r="C2200" i="10"/>
  <c r="E2199" i="10"/>
  <c r="C2199" i="10"/>
  <c r="E2198" i="10"/>
  <c r="C2198" i="10"/>
  <c r="E2197" i="10"/>
  <c r="C2197" i="10"/>
  <c r="E2196" i="10"/>
  <c r="C2196" i="10"/>
  <c r="E2195" i="10"/>
  <c r="C2195" i="10"/>
  <c r="E2194" i="10"/>
  <c r="C2194" i="10"/>
  <c r="E2193" i="10"/>
  <c r="C2193" i="10"/>
  <c r="E2192" i="10"/>
  <c r="C2192" i="10"/>
  <c r="E2191" i="10"/>
  <c r="C2191" i="10"/>
  <c r="E2190" i="10"/>
  <c r="C2190" i="10"/>
  <c r="E2189" i="10"/>
  <c r="C2189" i="10"/>
  <c r="E2188" i="10"/>
  <c r="C2188" i="10"/>
  <c r="E2187" i="10"/>
  <c r="C2187" i="10"/>
  <c r="E2186" i="10"/>
  <c r="C2186" i="10"/>
  <c r="E2185" i="10"/>
  <c r="C2185" i="10"/>
  <c r="E2184" i="10"/>
  <c r="C2184" i="10"/>
  <c r="E2183" i="10"/>
  <c r="C2183" i="10"/>
  <c r="E2182" i="10"/>
  <c r="C2182" i="10"/>
  <c r="E2181" i="10"/>
  <c r="C2181" i="10"/>
  <c r="E2180" i="10"/>
  <c r="C2180" i="10"/>
  <c r="E2179" i="10"/>
  <c r="C2179" i="10"/>
  <c r="E2178" i="10"/>
  <c r="C2178" i="10"/>
  <c r="E2177" i="10"/>
  <c r="C2177" i="10"/>
  <c r="E2176" i="10"/>
  <c r="C2176" i="10"/>
  <c r="E2175" i="10"/>
  <c r="C2175" i="10"/>
  <c r="E2174" i="10"/>
  <c r="C2174" i="10"/>
  <c r="E2173" i="10"/>
  <c r="C2173" i="10"/>
  <c r="E2172" i="10"/>
  <c r="C2172" i="10"/>
  <c r="E2171" i="10"/>
  <c r="C2171" i="10"/>
  <c r="E2170" i="10"/>
  <c r="C2170" i="10"/>
  <c r="E2169" i="10"/>
  <c r="C2169" i="10"/>
  <c r="E2168" i="10"/>
  <c r="C2168" i="10"/>
  <c r="E2167" i="10"/>
  <c r="C2167" i="10"/>
  <c r="E2166" i="10"/>
  <c r="C2166" i="10"/>
  <c r="E2165" i="10"/>
  <c r="C2165" i="10"/>
  <c r="E2164" i="10"/>
  <c r="C2164" i="10"/>
  <c r="E2163" i="10"/>
  <c r="C2163" i="10"/>
  <c r="E2162" i="10"/>
  <c r="C2162" i="10"/>
  <c r="E2161" i="10"/>
  <c r="C2161" i="10"/>
  <c r="E2160" i="10"/>
  <c r="C2160" i="10"/>
  <c r="E2159" i="10"/>
  <c r="C2159" i="10"/>
  <c r="E2158" i="10"/>
  <c r="C2158" i="10"/>
  <c r="E2157" i="10"/>
  <c r="C2157" i="10"/>
  <c r="E2156" i="10"/>
  <c r="C2156" i="10"/>
  <c r="E2155" i="10"/>
  <c r="C2155" i="10"/>
  <c r="E2154" i="10"/>
  <c r="C2154" i="10"/>
  <c r="E2153" i="10"/>
  <c r="C2153" i="10"/>
  <c r="E2152" i="10"/>
  <c r="C2152" i="10"/>
  <c r="E2151" i="10"/>
  <c r="C2151" i="10"/>
  <c r="E2150" i="10"/>
  <c r="C2150" i="10"/>
  <c r="E2149" i="10"/>
  <c r="C2149" i="10"/>
  <c r="E2148" i="10"/>
  <c r="C2148" i="10"/>
  <c r="E2147" i="10"/>
  <c r="C2147" i="10"/>
  <c r="E2146" i="10"/>
  <c r="C2146" i="10"/>
  <c r="E2145" i="10"/>
  <c r="C2145" i="10"/>
  <c r="E2144" i="10"/>
  <c r="C2144" i="10"/>
  <c r="E2143" i="10"/>
  <c r="C2143" i="10"/>
  <c r="E2142" i="10"/>
  <c r="C2142" i="10"/>
  <c r="E2141" i="10"/>
  <c r="C2141" i="10"/>
  <c r="E2140" i="10"/>
  <c r="C2140" i="10"/>
  <c r="E2139" i="10"/>
  <c r="C2139" i="10"/>
  <c r="E2138" i="10"/>
  <c r="C2138" i="10"/>
  <c r="E2137" i="10"/>
  <c r="C2137" i="10"/>
  <c r="E2136" i="10"/>
  <c r="C2136" i="10"/>
  <c r="E2135" i="10"/>
  <c r="C2135" i="10"/>
  <c r="E2134" i="10"/>
  <c r="C2134" i="10"/>
  <c r="E2133" i="10"/>
  <c r="C2133" i="10"/>
  <c r="E2132" i="10"/>
  <c r="C2132" i="10"/>
  <c r="E2131" i="10"/>
  <c r="C2131" i="10"/>
  <c r="E2130" i="10"/>
  <c r="C2130" i="10"/>
  <c r="E2129" i="10"/>
  <c r="C2129" i="10"/>
  <c r="E2128" i="10"/>
  <c r="C2128" i="10"/>
  <c r="E2127" i="10"/>
  <c r="C2127" i="10"/>
  <c r="E2126" i="10"/>
  <c r="C2126" i="10"/>
  <c r="E2125" i="10"/>
  <c r="C2125" i="10"/>
  <c r="E2124" i="10"/>
  <c r="C2124" i="10"/>
  <c r="E2123" i="10"/>
  <c r="C2123" i="10"/>
  <c r="E2122" i="10"/>
  <c r="C2122" i="10"/>
  <c r="E2121" i="10"/>
  <c r="C2121" i="10"/>
  <c r="E2120" i="10"/>
  <c r="C2120" i="10"/>
  <c r="E2119" i="10"/>
  <c r="C2119" i="10"/>
  <c r="E2118" i="10"/>
  <c r="C2118" i="10"/>
  <c r="E2117" i="10"/>
  <c r="C2117" i="10"/>
  <c r="E2116" i="10"/>
  <c r="C2116" i="10"/>
  <c r="E2115" i="10"/>
  <c r="C2115" i="10"/>
  <c r="E2114" i="10"/>
  <c r="C2114" i="10"/>
  <c r="E2113" i="10"/>
  <c r="C2113" i="10"/>
  <c r="E2112" i="10"/>
  <c r="C2112" i="10"/>
  <c r="E2111" i="10"/>
  <c r="C2111" i="10"/>
  <c r="E2110" i="10"/>
  <c r="C2110" i="10"/>
  <c r="E2109" i="10"/>
  <c r="C2109" i="10"/>
  <c r="E2108" i="10"/>
  <c r="C2108" i="10"/>
  <c r="E2107" i="10"/>
  <c r="C2107" i="10"/>
  <c r="E2106" i="10"/>
  <c r="C2106" i="10"/>
  <c r="E2105" i="10"/>
  <c r="C2105" i="10"/>
  <c r="E2104" i="10"/>
  <c r="C2104" i="10"/>
  <c r="E2103" i="10"/>
  <c r="C2103" i="10"/>
  <c r="E2102" i="10"/>
  <c r="C2102" i="10"/>
  <c r="E2101" i="10"/>
  <c r="C2101" i="10"/>
  <c r="E2100" i="10"/>
  <c r="C2100" i="10"/>
  <c r="E2099" i="10"/>
  <c r="C2099" i="10"/>
  <c r="E2098" i="10"/>
  <c r="C2098" i="10"/>
  <c r="E2097" i="10"/>
  <c r="C2097" i="10"/>
  <c r="E2096" i="10"/>
  <c r="C2096" i="10"/>
  <c r="E2095" i="10"/>
  <c r="C2095" i="10"/>
  <c r="E2094" i="10"/>
  <c r="C2094" i="10"/>
  <c r="E2093" i="10"/>
  <c r="C2093" i="10"/>
  <c r="E2092" i="10"/>
  <c r="C2092" i="10"/>
  <c r="E2091" i="10"/>
  <c r="C2091" i="10"/>
  <c r="E2090" i="10"/>
  <c r="C2090" i="10"/>
  <c r="E2089" i="10"/>
  <c r="C2089" i="10"/>
  <c r="E2088" i="10"/>
  <c r="C2088" i="10"/>
  <c r="E2087" i="10"/>
  <c r="C2087" i="10"/>
  <c r="E2086" i="10"/>
  <c r="C2086" i="10"/>
  <c r="E2085" i="10"/>
  <c r="C2085" i="10"/>
  <c r="E2084" i="10"/>
  <c r="C2084" i="10"/>
  <c r="E2083" i="10"/>
  <c r="C2083" i="10"/>
  <c r="E2082" i="10"/>
  <c r="C2082" i="10"/>
  <c r="E2081" i="10"/>
  <c r="C2081" i="10"/>
  <c r="E2080" i="10"/>
  <c r="C2080" i="10"/>
  <c r="E2079" i="10"/>
  <c r="C2079" i="10"/>
  <c r="E2078" i="10"/>
  <c r="C2078" i="10"/>
  <c r="E2077" i="10"/>
  <c r="C2077" i="10"/>
  <c r="E2076" i="10"/>
  <c r="C2076" i="10"/>
  <c r="E2075" i="10"/>
  <c r="C2075" i="10"/>
  <c r="E2074" i="10"/>
  <c r="C2074" i="10"/>
  <c r="E2073" i="10"/>
  <c r="C2073" i="10"/>
  <c r="E2072" i="10"/>
  <c r="C2072" i="10"/>
  <c r="E2071" i="10"/>
  <c r="C2071" i="10"/>
  <c r="E2070" i="10"/>
  <c r="C2070" i="10"/>
  <c r="E2069" i="10"/>
  <c r="C2069" i="10"/>
  <c r="E2068" i="10"/>
  <c r="C2068" i="10"/>
  <c r="E2067" i="10"/>
  <c r="C2067" i="10"/>
  <c r="E2066" i="10"/>
  <c r="C2066" i="10"/>
  <c r="E2065" i="10"/>
  <c r="C2065" i="10"/>
  <c r="E2064" i="10"/>
  <c r="C2064" i="10"/>
  <c r="E2063" i="10"/>
  <c r="C2063" i="10"/>
  <c r="E2062" i="10"/>
  <c r="C2062" i="10"/>
  <c r="E2061" i="10"/>
  <c r="C2061" i="10"/>
  <c r="E2060" i="10"/>
  <c r="C2060" i="10"/>
  <c r="E2059" i="10"/>
  <c r="C2059" i="10"/>
  <c r="E2058" i="10"/>
  <c r="C2058" i="10"/>
  <c r="E2057" i="10"/>
  <c r="C2057" i="10"/>
  <c r="E2056" i="10"/>
  <c r="C2056" i="10"/>
  <c r="E2055" i="10"/>
  <c r="C2055" i="10"/>
  <c r="E2054" i="10"/>
  <c r="C2054" i="10"/>
  <c r="E2053" i="10"/>
  <c r="C2053" i="10"/>
  <c r="E2052" i="10"/>
  <c r="C2052" i="10"/>
  <c r="E2051" i="10"/>
  <c r="C2051" i="10"/>
  <c r="E2050" i="10"/>
  <c r="C2050" i="10"/>
  <c r="E2049" i="10"/>
  <c r="C2049" i="10"/>
  <c r="E2048" i="10"/>
  <c r="C2048" i="10"/>
  <c r="E2047" i="10"/>
  <c r="C2047" i="10"/>
  <c r="E2046" i="10"/>
  <c r="C2046" i="10"/>
  <c r="E2045" i="10"/>
  <c r="C2045" i="10"/>
  <c r="E2044" i="10"/>
  <c r="C2044" i="10"/>
  <c r="E2043" i="10"/>
  <c r="C2043" i="10"/>
  <c r="E2042" i="10"/>
  <c r="C2042" i="10"/>
  <c r="E2041" i="10"/>
  <c r="C2041" i="10"/>
  <c r="E2040" i="10"/>
  <c r="C2040" i="10"/>
  <c r="E2039" i="10"/>
  <c r="C2039" i="10"/>
  <c r="E2038" i="10"/>
  <c r="C2038" i="10"/>
  <c r="E2037" i="10"/>
  <c r="C2037" i="10"/>
  <c r="E2036" i="10"/>
  <c r="C2036" i="10"/>
  <c r="E2035" i="10"/>
  <c r="C2035" i="10"/>
  <c r="E2034" i="10"/>
  <c r="C2034" i="10"/>
  <c r="E2033" i="10"/>
  <c r="C2033" i="10"/>
  <c r="E2032" i="10"/>
  <c r="C2032" i="10"/>
  <c r="E2031" i="10"/>
  <c r="C2031" i="10"/>
  <c r="E2030" i="10"/>
  <c r="C2030" i="10"/>
  <c r="E2029" i="10"/>
  <c r="C2029" i="10"/>
  <c r="E2028" i="10"/>
  <c r="C2028" i="10"/>
  <c r="E2027" i="10"/>
  <c r="C2027" i="10"/>
  <c r="E2026" i="10"/>
  <c r="C2026" i="10"/>
  <c r="E2025" i="10"/>
  <c r="C2025" i="10"/>
  <c r="E2024" i="10"/>
  <c r="C2024" i="10"/>
  <c r="E2023" i="10"/>
  <c r="C2023" i="10"/>
  <c r="E2022" i="10"/>
  <c r="C2022" i="10"/>
  <c r="E2021" i="10"/>
  <c r="C2021" i="10"/>
  <c r="E2020" i="10"/>
  <c r="C2020" i="10"/>
  <c r="E2019" i="10"/>
  <c r="C2019" i="10"/>
  <c r="E2018" i="10"/>
  <c r="C2018" i="10"/>
  <c r="E2017" i="10"/>
  <c r="C2017" i="10"/>
  <c r="E2016" i="10"/>
  <c r="C2016" i="10"/>
  <c r="E2015" i="10"/>
  <c r="C2015" i="10"/>
  <c r="E2014" i="10"/>
  <c r="C2014" i="10"/>
  <c r="E2013" i="10"/>
  <c r="C2013" i="10"/>
  <c r="E2012" i="10"/>
  <c r="C2012" i="10"/>
  <c r="E2011" i="10"/>
  <c r="C2011" i="10"/>
  <c r="E2010" i="10"/>
  <c r="C2010" i="10"/>
  <c r="E2009" i="10"/>
  <c r="C2009" i="10"/>
  <c r="E2008" i="10"/>
  <c r="C2008" i="10"/>
  <c r="E2007" i="10"/>
  <c r="C2007" i="10"/>
  <c r="E2006" i="10"/>
  <c r="C2006" i="10"/>
  <c r="E2005" i="10"/>
  <c r="C2005" i="10"/>
  <c r="E2004" i="10"/>
  <c r="C2004" i="10"/>
  <c r="E2003" i="10"/>
  <c r="C2003" i="10"/>
  <c r="E2002" i="10"/>
  <c r="C2002" i="10"/>
  <c r="E2001" i="10"/>
  <c r="C2001" i="10"/>
  <c r="E2000" i="10"/>
  <c r="C2000" i="10"/>
  <c r="E1999" i="10"/>
  <c r="C1999" i="10"/>
  <c r="E1998" i="10"/>
  <c r="C1998" i="10"/>
  <c r="E1997" i="10"/>
  <c r="C1997" i="10"/>
  <c r="E1996" i="10"/>
  <c r="C1996" i="10"/>
  <c r="E1995" i="10"/>
  <c r="C1995" i="10"/>
  <c r="E1994" i="10"/>
  <c r="C1994" i="10"/>
  <c r="E1993" i="10"/>
  <c r="C1993" i="10"/>
  <c r="E1992" i="10"/>
  <c r="C1992" i="10"/>
  <c r="E1991" i="10"/>
  <c r="C1991" i="10"/>
  <c r="E1990" i="10"/>
  <c r="C1990" i="10"/>
  <c r="E1989" i="10"/>
  <c r="C1989" i="10"/>
  <c r="E1988" i="10"/>
  <c r="C1988" i="10"/>
  <c r="E1987" i="10"/>
  <c r="C1987" i="10"/>
  <c r="E1986" i="10"/>
  <c r="C1986" i="10"/>
  <c r="E1985" i="10"/>
  <c r="C1985" i="10"/>
  <c r="E1984" i="10"/>
  <c r="C1984" i="10"/>
  <c r="E1983" i="10"/>
  <c r="C1983" i="10"/>
  <c r="E1982" i="10"/>
  <c r="C1982" i="10"/>
  <c r="E1981" i="10"/>
  <c r="C1981" i="10"/>
  <c r="E1980" i="10"/>
  <c r="C1980" i="10"/>
  <c r="E1979" i="10"/>
  <c r="C1979" i="10"/>
  <c r="E1978" i="10"/>
  <c r="C1978" i="10"/>
  <c r="E1977" i="10"/>
  <c r="C1977" i="10"/>
  <c r="E1976" i="10"/>
  <c r="C1976" i="10"/>
  <c r="E1975" i="10"/>
  <c r="C1975" i="10"/>
  <c r="E1974" i="10"/>
  <c r="C1974" i="10"/>
  <c r="E1973" i="10"/>
  <c r="C1973" i="10"/>
  <c r="E1972" i="10"/>
  <c r="C1972" i="10"/>
  <c r="E1971" i="10"/>
  <c r="C1971" i="10"/>
  <c r="E1970" i="10"/>
  <c r="C1970" i="10"/>
  <c r="E1969" i="10"/>
  <c r="C1969" i="10"/>
  <c r="E1968" i="10"/>
  <c r="C1968" i="10"/>
  <c r="E1967" i="10"/>
  <c r="C1967" i="10"/>
  <c r="E1966" i="10"/>
  <c r="C1966" i="10"/>
  <c r="E1965" i="10"/>
  <c r="C1965" i="10"/>
  <c r="E1964" i="10"/>
  <c r="C1964" i="10"/>
  <c r="E1963" i="10"/>
  <c r="C1963" i="10"/>
  <c r="E1962" i="10"/>
  <c r="C1962" i="10"/>
  <c r="E1961" i="10"/>
  <c r="C1961" i="10"/>
  <c r="E1960" i="10"/>
  <c r="C1960" i="10"/>
  <c r="E1959" i="10"/>
  <c r="C1959" i="10"/>
  <c r="E1958" i="10"/>
  <c r="C1958" i="10"/>
  <c r="E1957" i="10"/>
  <c r="C1957" i="10"/>
  <c r="E1956" i="10"/>
  <c r="C1956" i="10"/>
  <c r="E1955" i="10"/>
  <c r="C1955" i="10"/>
  <c r="E1954" i="10"/>
  <c r="C1954" i="10"/>
  <c r="E1953" i="10"/>
  <c r="C1953" i="10"/>
  <c r="E1952" i="10"/>
  <c r="C1952" i="10"/>
  <c r="E1951" i="10"/>
  <c r="C1951" i="10"/>
  <c r="E1950" i="10"/>
  <c r="C1950" i="10"/>
  <c r="E1949" i="10"/>
  <c r="C1949" i="10"/>
  <c r="E1948" i="10"/>
  <c r="C1948" i="10"/>
  <c r="E1947" i="10"/>
  <c r="C1947" i="10"/>
  <c r="E1946" i="10"/>
  <c r="C1946" i="10"/>
  <c r="E1945" i="10"/>
  <c r="C1945" i="10"/>
  <c r="E1944" i="10"/>
  <c r="C1944" i="10"/>
  <c r="E1943" i="10"/>
  <c r="C1943" i="10"/>
  <c r="E1942" i="10"/>
  <c r="C1942" i="10"/>
  <c r="E1941" i="10"/>
  <c r="C1941" i="10"/>
  <c r="E1940" i="10"/>
  <c r="C1940" i="10"/>
  <c r="E1939" i="10"/>
  <c r="C1939" i="10"/>
  <c r="E1938" i="10"/>
  <c r="C1938" i="10"/>
  <c r="E1937" i="10"/>
  <c r="C1937" i="10"/>
  <c r="E1936" i="10"/>
  <c r="C1936" i="10"/>
  <c r="E1935" i="10"/>
  <c r="C1935" i="10"/>
  <c r="E1934" i="10"/>
  <c r="C1934" i="10"/>
  <c r="E1933" i="10"/>
  <c r="C1933" i="10"/>
  <c r="E1932" i="10"/>
  <c r="C1932" i="10"/>
  <c r="E1931" i="10"/>
  <c r="C1931" i="10"/>
  <c r="E1930" i="10"/>
  <c r="C1930" i="10"/>
  <c r="E1929" i="10"/>
  <c r="C1929" i="10"/>
  <c r="E1928" i="10"/>
  <c r="C1928" i="10"/>
  <c r="E1927" i="10"/>
  <c r="C1927" i="10"/>
  <c r="E1926" i="10"/>
  <c r="C1926" i="10"/>
  <c r="E1925" i="10"/>
  <c r="C1925" i="10"/>
  <c r="E1924" i="10"/>
  <c r="C1924" i="10"/>
  <c r="E1923" i="10"/>
  <c r="C1923" i="10"/>
  <c r="E1922" i="10"/>
  <c r="C1922" i="10"/>
  <c r="E1921" i="10"/>
  <c r="C1921" i="10"/>
  <c r="E1920" i="10"/>
  <c r="C1920" i="10"/>
  <c r="E1919" i="10"/>
  <c r="C1919" i="10"/>
  <c r="E1918" i="10"/>
  <c r="C1918" i="10"/>
  <c r="E1917" i="10"/>
  <c r="C1917" i="10"/>
  <c r="E1916" i="10"/>
  <c r="C1916" i="10"/>
  <c r="E1915" i="10"/>
  <c r="C1915" i="10"/>
  <c r="E1914" i="10"/>
  <c r="C1914" i="10"/>
  <c r="E1913" i="10"/>
  <c r="C1913" i="10"/>
  <c r="E1912" i="10"/>
  <c r="C1912" i="10"/>
  <c r="E1911" i="10"/>
  <c r="C1911" i="10"/>
  <c r="E1910" i="10"/>
  <c r="C1910" i="10"/>
  <c r="E1909" i="10"/>
  <c r="C1909" i="10"/>
  <c r="E1908" i="10"/>
  <c r="C1908" i="10"/>
  <c r="E1907" i="10"/>
  <c r="C1907" i="10"/>
  <c r="E1906" i="10"/>
  <c r="C1906" i="10"/>
  <c r="E1905" i="10"/>
  <c r="C1905" i="10"/>
  <c r="E1904" i="10"/>
  <c r="C1904" i="10"/>
  <c r="E1903" i="10"/>
  <c r="C1903" i="10"/>
  <c r="E1902" i="10"/>
  <c r="C1902" i="10"/>
  <c r="E1901" i="10"/>
  <c r="C1901" i="10"/>
  <c r="E1900" i="10"/>
  <c r="C1900" i="10"/>
  <c r="E1899" i="10"/>
  <c r="C1899" i="10"/>
  <c r="E1898" i="10"/>
  <c r="C1898" i="10"/>
  <c r="E1897" i="10"/>
  <c r="C1897" i="10"/>
  <c r="E1896" i="10"/>
  <c r="C1896" i="10"/>
  <c r="E1895" i="10"/>
  <c r="C1895" i="10"/>
  <c r="E1894" i="10"/>
  <c r="C1894" i="10"/>
  <c r="E1893" i="10"/>
  <c r="C1893" i="10"/>
  <c r="E1892" i="10"/>
  <c r="C1892" i="10"/>
  <c r="E1891" i="10"/>
  <c r="C1891" i="10"/>
  <c r="E1890" i="10"/>
  <c r="C1890" i="10"/>
  <c r="E1889" i="10"/>
  <c r="C1889" i="10"/>
  <c r="E1888" i="10"/>
  <c r="C1888" i="10"/>
  <c r="E1887" i="10"/>
  <c r="C1887" i="10"/>
  <c r="E1886" i="10"/>
  <c r="C1886" i="10"/>
  <c r="E1885" i="10"/>
  <c r="C1885" i="10"/>
  <c r="E1884" i="10"/>
  <c r="C1884" i="10"/>
  <c r="E1883" i="10"/>
  <c r="C1883" i="10"/>
  <c r="E1882" i="10"/>
  <c r="C1882" i="10"/>
  <c r="E1881" i="10"/>
  <c r="C1881" i="10"/>
  <c r="E1880" i="10"/>
  <c r="C1880" i="10"/>
  <c r="E1879" i="10"/>
  <c r="C1879" i="10"/>
  <c r="E1878" i="10"/>
  <c r="C1878" i="10"/>
  <c r="E1877" i="10"/>
  <c r="C1877" i="10"/>
  <c r="E1876" i="10"/>
  <c r="C1876" i="10"/>
  <c r="E1875" i="10"/>
  <c r="C1875" i="10"/>
  <c r="E1874" i="10"/>
  <c r="C1874" i="10"/>
  <c r="E1873" i="10"/>
  <c r="C1873" i="10"/>
  <c r="E1872" i="10"/>
  <c r="C1872" i="10"/>
  <c r="E1871" i="10"/>
  <c r="C1871" i="10"/>
  <c r="E1870" i="10"/>
  <c r="C1870" i="10"/>
  <c r="E1869" i="10"/>
  <c r="C1869" i="10"/>
  <c r="E1868" i="10"/>
  <c r="C1868" i="10"/>
  <c r="E1867" i="10"/>
  <c r="C1867" i="10"/>
  <c r="E1866" i="10"/>
  <c r="C1866" i="10"/>
  <c r="E1865" i="10"/>
  <c r="C1865" i="10"/>
  <c r="E1864" i="10"/>
  <c r="C1864" i="10"/>
  <c r="E1863" i="10"/>
  <c r="C1863" i="10"/>
  <c r="E1862" i="10"/>
  <c r="C1862" i="10"/>
  <c r="E1861" i="10"/>
  <c r="C1861" i="10"/>
  <c r="E1860" i="10"/>
  <c r="C1860" i="10"/>
  <c r="E1859" i="10"/>
  <c r="C1859" i="10"/>
  <c r="E1858" i="10"/>
  <c r="C1858" i="10"/>
  <c r="E1857" i="10"/>
  <c r="C1857" i="10"/>
  <c r="E1856" i="10"/>
  <c r="C1856" i="10"/>
  <c r="E1855" i="10"/>
  <c r="C1855" i="10"/>
  <c r="E1854" i="10"/>
  <c r="C1854" i="10"/>
  <c r="E1853" i="10"/>
  <c r="C1853" i="10"/>
  <c r="E1852" i="10"/>
  <c r="C1852" i="10"/>
  <c r="E1851" i="10"/>
  <c r="C1851" i="10"/>
  <c r="E1850" i="10"/>
  <c r="C1850" i="10"/>
  <c r="E1849" i="10"/>
  <c r="C1849" i="10"/>
  <c r="E1848" i="10"/>
  <c r="C1848" i="10"/>
  <c r="E1847" i="10"/>
  <c r="C1847" i="10"/>
  <c r="E1846" i="10"/>
  <c r="C1846" i="10"/>
  <c r="E1845" i="10"/>
  <c r="C1845" i="10"/>
  <c r="E1844" i="10"/>
  <c r="C1844" i="10"/>
  <c r="E1843" i="10"/>
  <c r="C1843" i="10"/>
  <c r="E1842" i="10"/>
  <c r="C1842" i="10"/>
  <c r="E1841" i="10"/>
  <c r="C1841" i="10"/>
  <c r="E1840" i="10"/>
  <c r="C1840" i="10"/>
  <c r="E1839" i="10"/>
  <c r="C1839" i="10"/>
  <c r="E1838" i="10"/>
  <c r="C1838" i="10"/>
  <c r="E1837" i="10"/>
  <c r="C1837" i="10"/>
  <c r="E1836" i="10"/>
  <c r="C1836" i="10"/>
  <c r="E1835" i="10"/>
  <c r="C1835" i="10"/>
  <c r="E1834" i="10"/>
  <c r="C1834" i="10"/>
  <c r="E1833" i="10"/>
  <c r="C1833" i="10"/>
  <c r="E1832" i="10"/>
  <c r="C1832" i="10"/>
  <c r="E1831" i="10"/>
  <c r="C1831" i="10"/>
  <c r="E1830" i="10"/>
  <c r="C1830" i="10"/>
  <c r="E1829" i="10"/>
  <c r="C1829" i="10"/>
  <c r="E1828" i="10"/>
  <c r="C1828" i="10"/>
  <c r="E1827" i="10"/>
  <c r="C1827" i="10"/>
  <c r="E1826" i="10"/>
  <c r="C1826" i="10"/>
  <c r="E1825" i="10"/>
  <c r="C1825" i="10"/>
  <c r="E1824" i="10"/>
  <c r="C1824" i="10"/>
  <c r="E1823" i="10"/>
  <c r="C1823" i="10"/>
  <c r="E1822" i="10"/>
  <c r="C1822" i="10"/>
  <c r="E1821" i="10"/>
  <c r="C1821" i="10"/>
  <c r="E1820" i="10"/>
  <c r="C1820" i="10"/>
  <c r="E1819" i="10"/>
  <c r="C1819" i="10"/>
  <c r="E1818" i="10"/>
  <c r="C1818" i="10"/>
  <c r="E1817" i="10"/>
  <c r="C1817" i="10"/>
  <c r="E1816" i="10"/>
  <c r="C1816" i="10"/>
  <c r="E1815" i="10"/>
  <c r="C1815" i="10"/>
  <c r="E1814" i="10"/>
  <c r="C1814" i="10"/>
  <c r="E1813" i="10"/>
  <c r="C1813" i="10"/>
  <c r="E1812" i="10"/>
  <c r="C1812" i="10"/>
  <c r="E1811" i="10"/>
  <c r="C1811" i="10"/>
  <c r="E1810" i="10"/>
  <c r="C1810" i="10"/>
  <c r="E1809" i="10"/>
  <c r="C1809" i="10"/>
  <c r="E1808" i="10"/>
  <c r="C1808" i="10"/>
  <c r="E1807" i="10"/>
  <c r="C1807" i="10"/>
  <c r="E1806" i="10"/>
  <c r="C1806" i="10"/>
  <c r="E1805" i="10"/>
  <c r="C1805" i="10"/>
  <c r="E1804" i="10"/>
  <c r="C1804" i="10"/>
  <c r="E1803" i="10"/>
  <c r="C1803" i="10"/>
  <c r="E1802" i="10"/>
  <c r="C1802" i="10"/>
  <c r="E1801" i="10"/>
  <c r="C1801" i="10"/>
  <c r="E1800" i="10"/>
  <c r="C1800" i="10"/>
  <c r="E1799" i="10"/>
  <c r="C1799" i="10"/>
  <c r="E1798" i="10"/>
  <c r="C1798" i="10"/>
  <c r="E1797" i="10"/>
  <c r="C1797" i="10"/>
  <c r="E1796" i="10"/>
  <c r="C1796" i="10"/>
  <c r="E1795" i="10"/>
  <c r="C1795" i="10"/>
  <c r="E1794" i="10"/>
  <c r="C1794" i="10"/>
  <c r="E1793" i="10"/>
  <c r="C1793" i="10"/>
  <c r="E1792" i="10"/>
  <c r="C1792" i="10"/>
  <c r="E1791" i="10"/>
  <c r="C1791" i="10"/>
  <c r="E1790" i="10"/>
  <c r="C1790" i="10"/>
  <c r="E1789" i="10"/>
  <c r="C1789" i="10"/>
  <c r="E1788" i="10"/>
  <c r="C1788" i="10"/>
  <c r="E1787" i="10"/>
  <c r="C1787" i="10"/>
  <c r="E1786" i="10"/>
  <c r="C1786" i="10"/>
  <c r="E1785" i="10"/>
  <c r="C1785" i="10"/>
  <c r="E1784" i="10"/>
  <c r="C1784" i="10"/>
  <c r="E1783" i="10"/>
  <c r="C1783" i="10"/>
  <c r="E1782" i="10"/>
  <c r="C1782" i="10"/>
  <c r="E1781" i="10"/>
  <c r="C1781" i="10"/>
  <c r="E1780" i="10"/>
  <c r="C1780" i="10"/>
  <c r="E1779" i="10"/>
  <c r="C1779" i="10"/>
  <c r="E1778" i="10"/>
  <c r="C1778" i="10"/>
  <c r="E1777" i="10"/>
  <c r="C1777" i="10"/>
  <c r="E1776" i="10"/>
  <c r="C1776" i="10"/>
  <c r="E1775" i="10"/>
  <c r="C1775" i="10"/>
  <c r="E1774" i="10"/>
  <c r="C1774" i="10"/>
  <c r="E1773" i="10"/>
  <c r="C1773" i="10"/>
  <c r="E1772" i="10"/>
  <c r="C1772" i="10"/>
  <c r="E1771" i="10"/>
  <c r="C1771" i="10"/>
  <c r="E1770" i="10"/>
  <c r="C1770" i="10"/>
  <c r="E1769" i="10"/>
  <c r="C1769" i="10"/>
  <c r="E1768" i="10"/>
  <c r="C1768" i="10"/>
  <c r="E1767" i="10"/>
  <c r="C1767" i="10"/>
  <c r="E1766" i="10"/>
  <c r="C1766" i="10"/>
  <c r="E1765" i="10"/>
  <c r="C1765" i="10"/>
  <c r="E1764" i="10"/>
  <c r="C1764" i="10"/>
  <c r="E1763" i="10"/>
  <c r="C1763" i="10"/>
  <c r="E1762" i="10"/>
  <c r="C1762" i="10"/>
  <c r="E1761" i="10"/>
  <c r="C1761" i="10"/>
  <c r="E1760" i="10"/>
  <c r="C1760" i="10"/>
  <c r="E1759" i="10"/>
  <c r="C1759" i="10"/>
  <c r="E1758" i="10"/>
  <c r="C1758" i="10"/>
  <c r="E1757" i="10"/>
  <c r="C1757" i="10"/>
  <c r="E1756" i="10"/>
  <c r="C1756" i="10"/>
  <c r="E1755" i="10"/>
  <c r="C1755" i="10"/>
  <c r="E1754" i="10"/>
  <c r="C1754" i="10"/>
  <c r="E1753" i="10"/>
  <c r="C1753" i="10"/>
  <c r="E1752" i="10"/>
  <c r="C1752" i="10"/>
  <c r="E1751" i="10"/>
  <c r="C1751" i="10"/>
  <c r="E1750" i="10"/>
  <c r="C1750" i="10"/>
  <c r="E1749" i="10"/>
  <c r="C1749" i="10"/>
  <c r="E1748" i="10"/>
  <c r="C1748" i="10"/>
  <c r="E1747" i="10"/>
  <c r="C1747" i="10"/>
  <c r="E1746" i="10"/>
  <c r="C1746" i="10"/>
  <c r="E1745" i="10"/>
  <c r="C1745" i="10"/>
  <c r="E1744" i="10"/>
  <c r="C1744" i="10"/>
  <c r="E1743" i="10"/>
  <c r="C1743" i="10"/>
  <c r="E1742" i="10"/>
  <c r="C1742" i="10"/>
  <c r="E1741" i="10"/>
  <c r="C1741" i="10"/>
  <c r="E1740" i="10"/>
  <c r="C1740" i="10"/>
  <c r="E1739" i="10"/>
  <c r="C1739" i="10"/>
  <c r="E1738" i="10"/>
  <c r="C1738" i="10"/>
  <c r="E1737" i="10"/>
  <c r="C1737" i="10"/>
  <c r="E1736" i="10"/>
  <c r="C1736" i="10"/>
  <c r="E1735" i="10"/>
  <c r="C1735" i="10"/>
  <c r="E1734" i="10"/>
  <c r="C1734" i="10"/>
  <c r="E1733" i="10"/>
  <c r="C1733" i="10"/>
  <c r="E1732" i="10"/>
  <c r="C1732" i="10"/>
  <c r="E1731" i="10"/>
  <c r="C1731" i="10"/>
  <c r="E1730" i="10"/>
  <c r="C1730" i="10"/>
  <c r="E1729" i="10"/>
  <c r="C1729" i="10"/>
  <c r="E1728" i="10"/>
  <c r="C1728" i="10"/>
  <c r="E1727" i="10"/>
  <c r="C1727" i="10"/>
  <c r="E1726" i="10"/>
  <c r="C1726" i="10"/>
  <c r="E1725" i="10"/>
  <c r="C1725" i="10"/>
  <c r="E1724" i="10"/>
  <c r="C1724" i="10"/>
  <c r="E1723" i="10"/>
  <c r="C1723" i="10"/>
  <c r="E1722" i="10"/>
  <c r="C1722" i="10"/>
  <c r="E1721" i="10"/>
  <c r="C1721" i="10"/>
  <c r="E1720" i="10"/>
  <c r="C1720" i="10"/>
  <c r="E1719" i="10"/>
  <c r="C1719" i="10"/>
  <c r="E1718" i="10"/>
  <c r="C1718" i="10"/>
  <c r="E1717" i="10"/>
  <c r="C1717" i="10"/>
  <c r="E1716" i="10"/>
  <c r="C1716" i="10"/>
  <c r="E1715" i="10"/>
  <c r="C1715" i="10"/>
  <c r="E1714" i="10"/>
  <c r="C1714" i="10"/>
  <c r="E1713" i="10"/>
  <c r="C1713" i="10"/>
  <c r="E1712" i="10"/>
  <c r="C1712" i="10"/>
  <c r="E1711" i="10"/>
  <c r="C1711" i="10"/>
  <c r="E1710" i="10"/>
  <c r="C1710" i="10"/>
  <c r="E1709" i="10"/>
  <c r="C1709" i="10"/>
  <c r="E1708" i="10"/>
  <c r="C1708" i="10"/>
  <c r="E1707" i="10"/>
  <c r="C1707" i="10"/>
  <c r="E1706" i="10"/>
  <c r="C1706" i="10"/>
  <c r="E1705" i="10"/>
  <c r="C1705" i="10"/>
  <c r="E1704" i="10"/>
  <c r="C1704" i="10"/>
  <c r="E1703" i="10"/>
  <c r="C1703" i="10"/>
  <c r="E1702" i="10"/>
  <c r="C1702" i="10"/>
  <c r="E1701" i="10"/>
  <c r="C1701" i="10"/>
  <c r="E1700" i="10"/>
  <c r="C1700" i="10"/>
  <c r="E1699" i="10"/>
  <c r="C1699" i="10"/>
  <c r="E1698" i="10"/>
  <c r="C1698" i="10"/>
  <c r="E1697" i="10"/>
  <c r="C1697" i="10"/>
  <c r="E1696" i="10"/>
  <c r="C1696" i="10"/>
  <c r="E1695" i="10"/>
  <c r="C1695" i="10"/>
  <c r="E1694" i="10"/>
  <c r="C1694" i="10"/>
  <c r="E1693" i="10"/>
  <c r="C1693" i="10"/>
  <c r="E1692" i="10"/>
  <c r="C1692" i="10"/>
  <c r="E1691" i="10"/>
  <c r="C1691" i="10"/>
  <c r="E1690" i="10"/>
  <c r="C1690" i="10"/>
  <c r="E1689" i="10"/>
  <c r="C1689" i="10"/>
  <c r="E1688" i="10"/>
  <c r="C1688" i="10"/>
  <c r="E1687" i="10"/>
  <c r="C1687" i="10"/>
  <c r="E1686" i="10"/>
  <c r="C1686" i="10"/>
  <c r="E1685" i="10"/>
  <c r="C1685" i="10"/>
  <c r="E1684" i="10"/>
  <c r="C1684" i="10"/>
  <c r="E1683" i="10"/>
  <c r="C1683" i="10"/>
  <c r="E1682" i="10"/>
  <c r="C1682" i="10"/>
  <c r="E1681" i="10"/>
  <c r="C1681" i="10"/>
  <c r="E1680" i="10"/>
  <c r="C1680" i="10"/>
  <c r="E1679" i="10"/>
  <c r="C1679" i="10"/>
  <c r="E1678" i="10"/>
  <c r="C1678" i="10"/>
  <c r="E1677" i="10"/>
  <c r="C1677" i="10"/>
  <c r="E1676" i="10"/>
  <c r="C1676" i="10"/>
  <c r="E1675" i="10"/>
  <c r="C1675" i="10"/>
  <c r="E1674" i="10"/>
  <c r="C1674" i="10"/>
  <c r="E1673" i="10"/>
  <c r="C1673" i="10"/>
  <c r="E1672" i="10"/>
  <c r="C1672" i="10"/>
  <c r="E1671" i="10"/>
  <c r="C1671" i="10"/>
  <c r="E1670" i="10"/>
  <c r="C1670" i="10"/>
  <c r="E1669" i="10"/>
  <c r="C1669" i="10"/>
  <c r="E1668" i="10"/>
  <c r="C1668" i="10"/>
  <c r="E1667" i="10"/>
  <c r="C1667" i="10"/>
  <c r="E1666" i="10"/>
  <c r="C1666" i="10"/>
  <c r="E1665" i="10"/>
  <c r="C1665" i="10"/>
  <c r="E1664" i="10"/>
  <c r="C1664" i="10"/>
  <c r="E1663" i="10"/>
  <c r="C1663" i="10"/>
  <c r="E1662" i="10"/>
  <c r="C1662" i="10"/>
  <c r="E1661" i="10"/>
  <c r="C1661" i="10"/>
  <c r="E1660" i="10"/>
  <c r="C1660" i="10"/>
  <c r="E1659" i="10"/>
  <c r="C1659" i="10"/>
  <c r="E1658" i="10"/>
  <c r="C1658" i="10"/>
  <c r="E1657" i="10"/>
  <c r="C1657" i="10"/>
  <c r="E1656" i="10"/>
  <c r="C1656" i="10"/>
  <c r="E1655" i="10"/>
  <c r="C1655" i="10"/>
  <c r="E1654" i="10"/>
  <c r="C1654" i="10"/>
  <c r="E1653" i="10"/>
  <c r="C1653" i="10"/>
  <c r="E1652" i="10"/>
  <c r="C1652" i="10"/>
  <c r="E1651" i="10"/>
  <c r="C1651" i="10"/>
  <c r="E1650" i="10"/>
  <c r="C1650" i="10"/>
  <c r="E1649" i="10"/>
  <c r="C1649" i="10"/>
  <c r="E1648" i="10"/>
  <c r="C1648" i="10"/>
  <c r="E1647" i="10"/>
  <c r="C1647" i="10"/>
  <c r="E1646" i="10"/>
  <c r="C1646" i="10"/>
  <c r="E1645" i="10"/>
  <c r="C1645" i="10"/>
  <c r="E1644" i="10"/>
  <c r="C1644" i="10"/>
  <c r="E1643" i="10"/>
  <c r="C1643" i="10"/>
  <c r="E1642" i="10"/>
  <c r="C1642" i="10"/>
  <c r="E1641" i="10"/>
  <c r="C1641" i="10"/>
  <c r="E1640" i="10"/>
  <c r="C1640" i="10"/>
  <c r="E1639" i="10"/>
  <c r="C1639" i="10"/>
  <c r="E1638" i="10"/>
  <c r="C1638" i="10"/>
  <c r="E1637" i="10"/>
  <c r="C1637" i="10"/>
  <c r="E1636" i="10"/>
  <c r="C1636" i="10"/>
  <c r="E1635" i="10"/>
  <c r="C1635" i="10"/>
  <c r="E1634" i="10"/>
  <c r="C1634" i="10"/>
  <c r="E1633" i="10"/>
  <c r="C1633" i="10"/>
  <c r="E1632" i="10"/>
  <c r="C1632" i="10"/>
  <c r="E1631" i="10"/>
  <c r="C1631" i="10"/>
  <c r="E1630" i="10"/>
  <c r="C1630" i="10"/>
  <c r="E1629" i="10"/>
  <c r="C1629" i="10"/>
  <c r="E1628" i="10"/>
  <c r="C1628" i="10"/>
  <c r="E1627" i="10"/>
  <c r="C1627" i="10"/>
  <c r="E1626" i="10"/>
  <c r="C1626" i="10"/>
  <c r="E1625" i="10"/>
  <c r="C1625" i="10"/>
  <c r="E1624" i="10"/>
  <c r="C1624" i="10"/>
  <c r="E1623" i="10"/>
  <c r="C1623" i="10"/>
  <c r="E1622" i="10"/>
  <c r="C1622" i="10"/>
  <c r="E1621" i="10"/>
  <c r="C1621" i="10"/>
  <c r="E1620" i="10"/>
  <c r="C1620" i="10"/>
  <c r="E1619" i="10"/>
  <c r="C1619" i="10"/>
  <c r="E1618" i="10"/>
  <c r="C1618" i="10"/>
  <c r="E1617" i="10"/>
  <c r="C1617" i="10"/>
  <c r="E1616" i="10"/>
  <c r="C1616" i="10"/>
  <c r="E1615" i="10"/>
  <c r="C1615" i="10"/>
  <c r="E1614" i="10"/>
  <c r="C1614" i="10"/>
  <c r="E1613" i="10"/>
  <c r="C1613" i="10"/>
  <c r="E1612" i="10"/>
  <c r="C1612" i="10"/>
  <c r="E1611" i="10"/>
  <c r="C1611" i="10"/>
  <c r="E1610" i="10"/>
  <c r="C1610" i="10"/>
  <c r="E1609" i="10"/>
  <c r="C1609" i="10"/>
  <c r="E1608" i="10"/>
  <c r="C1608" i="10"/>
  <c r="E1607" i="10"/>
  <c r="C1607" i="10"/>
  <c r="E1606" i="10"/>
  <c r="C1606" i="10"/>
  <c r="E1605" i="10"/>
  <c r="C1605" i="10"/>
  <c r="E1604" i="10"/>
  <c r="C1604" i="10"/>
  <c r="E1603" i="10"/>
  <c r="C1603" i="10"/>
  <c r="E1602" i="10"/>
  <c r="C1602" i="10"/>
  <c r="E1601" i="10"/>
  <c r="C1601" i="10"/>
  <c r="E1600" i="10"/>
  <c r="C1600" i="10"/>
  <c r="E1599" i="10"/>
  <c r="C1599" i="10"/>
  <c r="E1598" i="10"/>
  <c r="C1598" i="10"/>
  <c r="E1597" i="10"/>
  <c r="C1597" i="10"/>
  <c r="E1596" i="10"/>
  <c r="C1596" i="10"/>
  <c r="E1595" i="10"/>
  <c r="C1595" i="10"/>
  <c r="E1594" i="10"/>
  <c r="C1594" i="10"/>
  <c r="E1593" i="10"/>
  <c r="C1593" i="10"/>
  <c r="E1592" i="10"/>
  <c r="C1592" i="10"/>
  <c r="E1591" i="10"/>
  <c r="C1591" i="10"/>
  <c r="E1590" i="10"/>
  <c r="C1590" i="10"/>
  <c r="E1589" i="10"/>
  <c r="C1589" i="10"/>
  <c r="E1588" i="10"/>
  <c r="C1588" i="10"/>
  <c r="E1587" i="10"/>
  <c r="C1587" i="10"/>
  <c r="E1586" i="10"/>
  <c r="C1586" i="10"/>
  <c r="E1585" i="10"/>
  <c r="C1585" i="10"/>
  <c r="E1584" i="10"/>
  <c r="C1584" i="10"/>
  <c r="E1583" i="10"/>
  <c r="C1583" i="10"/>
  <c r="E1582" i="10"/>
  <c r="C1582" i="10"/>
  <c r="E1581" i="10"/>
  <c r="C1581" i="10"/>
  <c r="E1580" i="10"/>
  <c r="C1580" i="10"/>
  <c r="E1579" i="10"/>
  <c r="C1579" i="10"/>
  <c r="E1578" i="10"/>
  <c r="C1578" i="10"/>
  <c r="E1577" i="10"/>
  <c r="C1577" i="10"/>
  <c r="E1576" i="10"/>
  <c r="C1576" i="10"/>
  <c r="E1575" i="10"/>
  <c r="C1575" i="10"/>
  <c r="E1574" i="10"/>
  <c r="C1574" i="10"/>
  <c r="E1573" i="10"/>
  <c r="C1573" i="10"/>
  <c r="E1572" i="10"/>
  <c r="C1572" i="10"/>
  <c r="E1571" i="10"/>
  <c r="C1571" i="10"/>
  <c r="E1570" i="10"/>
  <c r="C1570" i="10"/>
  <c r="E1569" i="10"/>
  <c r="C1569" i="10"/>
  <c r="E1568" i="10"/>
  <c r="C1568" i="10"/>
  <c r="E1567" i="10"/>
  <c r="C1567" i="10"/>
  <c r="E1566" i="10"/>
  <c r="C1566" i="10"/>
  <c r="E1565" i="10"/>
  <c r="C1565" i="10"/>
  <c r="E1564" i="10"/>
  <c r="C1564" i="10"/>
  <c r="E1563" i="10"/>
  <c r="C1563" i="10"/>
  <c r="E1562" i="10"/>
  <c r="C1562" i="10"/>
  <c r="E1561" i="10"/>
  <c r="C1561" i="10"/>
  <c r="E1560" i="10"/>
  <c r="C1560" i="10"/>
  <c r="E1559" i="10"/>
  <c r="C1559" i="10"/>
  <c r="E1558" i="10"/>
  <c r="C1558" i="10"/>
  <c r="E1557" i="10"/>
  <c r="C1557" i="10"/>
  <c r="E1556" i="10"/>
  <c r="C1556" i="10"/>
  <c r="E1555" i="10"/>
  <c r="C1555" i="10"/>
  <c r="E1554" i="10"/>
  <c r="C1554" i="10"/>
  <c r="E1553" i="10"/>
  <c r="C1553" i="10"/>
  <c r="E1552" i="10"/>
  <c r="C1552" i="10"/>
  <c r="E1551" i="10"/>
  <c r="C1551" i="10"/>
  <c r="E1550" i="10"/>
  <c r="C1550" i="10"/>
  <c r="E1549" i="10"/>
  <c r="C1549" i="10"/>
  <c r="E1548" i="10"/>
  <c r="C1548" i="10"/>
  <c r="E1547" i="10"/>
  <c r="C1547" i="10"/>
  <c r="E1546" i="10"/>
  <c r="C1546" i="10"/>
  <c r="E1545" i="10"/>
  <c r="C1545" i="10"/>
  <c r="E1544" i="10"/>
  <c r="C1544" i="10"/>
  <c r="E1543" i="10"/>
  <c r="C1543" i="10"/>
  <c r="E1542" i="10"/>
  <c r="C1542" i="10"/>
  <c r="E1541" i="10"/>
  <c r="C1541" i="10"/>
  <c r="E1540" i="10"/>
  <c r="C1540" i="10"/>
  <c r="E1539" i="10"/>
  <c r="C1539" i="10"/>
  <c r="E1538" i="10"/>
  <c r="C1538" i="10"/>
  <c r="E1537" i="10"/>
  <c r="C1537" i="10"/>
  <c r="E1536" i="10"/>
  <c r="C1536" i="10"/>
  <c r="E1535" i="10"/>
  <c r="C1535" i="10"/>
  <c r="E1534" i="10"/>
  <c r="C1534" i="10"/>
  <c r="E1533" i="10"/>
  <c r="C1533" i="10"/>
  <c r="E1532" i="10"/>
  <c r="C1532" i="10"/>
  <c r="E1531" i="10"/>
  <c r="C1531" i="10"/>
  <c r="E1530" i="10"/>
  <c r="C1530" i="10"/>
  <c r="E1529" i="10"/>
  <c r="C1529" i="10"/>
  <c r="E1528" i="10"/>
  <c r="C1528" i="10"/>
  <c r="E1527" i="10"/>
  <c r="C1527" i="10"/>
  <c r="E1526" i="10"/>
  <c r="C1526" i="10"/>
  <c r="E1525" i="10"/>
  <c r="C1525" i="10"/>
  <c r="E1524" i="10"/>
  <c r="C1524" i="10"/>
  <c r="E1523" i="10"/>
  <c r="C1523" i="10"/>
  <c r="E1522" i="10"/>
  <c r="C1522" i="10"/>
  <c r="E1521" i="10"/>
  <c r="C1521" i="10"/>
  <c r="E1520" i="10"/>
  <c r="C1520" i="10"/>
  <c r="E1519" i="10"/>
  <c r="C1519" i="10"/>
  <c r="E1518" i="10"/>
  <c r="C1518" i="10"/>
  <c r="E1517" i="10"/>
  <c r="C1517" i="10"/>
  <c r="E1516" i="10"/>
  <c r="C1516" i="10"/>
  <c r="E1515" i="10"/>
  <c r="C1515" i="10"/>
  <c r="E1514" i="10"/>
  <c r="C1514" i="10"/>
  <c r="E1513" i="10"/>
  <c r="C1513" i="10"/>
  <c r="E1512" i="10"/>
  <c r="C1512" i="10"/>
  <c r="E1511" i="10"/>
  <c r="C1511" i="10"/>
  <c r="E1510" i="10"/>
  <c r="C1510" i="10"/>
  <c r="E1509" i="10"/>
  <c r="C1509" i="10"/>
  <c r="E1508" i="10"/>
  <c r="C1508" i="10"/>
  <c r="E1507" i="10"/>
  <c r="C1507" i="10"/>
  <c r="E1506" i="10"/>
  <c r="C1506" i="10"/>
  <c r="E1505" i="10"/>
  <c r="C1505" i="10"/>
  <c r="E1504" i="10"/>
  <c r="C1504" i="10"/>
  <c r="E1503" i="10"/>
  <c r="C1503" i="10"/>
  <c r="E1502" i="10"/>
  <c r="C1502" i="10"/>
  <c r="E1501" i="10"/>
  <c r="C1501" i="10"/>
  <c r="E1500" i="10"/>
  <c r="C1500" i="10"/>
  <c r="E1499" i="10"/>
  <c r="C1499" i="10"/>
  <c r="E1498" i="10"/>
  <c r="C1498" i="10"/>
  <c r="E1497" i="10"/>
  <c r="C1497" i="10"/>
  <c r="E1496" i="10"/>
  <c r="C1496" i="10"/>
  <c r="E1495" i="10"/>
  <c r="C1495" i="10"/>
  <c r="E1494" i="10"/>
  <c r="C1494" i="10"/>
  <c r="E1493" i="10"/>
  <c r="C1493" i="10"/>
  <c r="E1492" i="10"/>
  <c r="C1492" i="10"/>
  <c r="E1491" i="10"/>
  <c r="C1491" i="10"/>
  <c r="E1490" i="10"/>
  <c r="C1490" i="10"/>
  <c r="E1489" i="10"/>
  <c r="C1489" i="10"/>
  <c r="E1488" i="10"/>
  <c r="C1488" i="10"/>
  <c r="E1487" i="10"/>
  <c r="C1487" i="10"/>
  <c r="E1486" i="10"/>
  <c r="C1486" i="10"/>
  <c r="E1485" i="10"/>
  <c r="C1485" i="10"/>
  <c r="E1484" i="10"/>
  <c r="C1484" i="10"/>
  <c r="E1483" i="10"/>
  <c r="C1483" i="10"/>
  <c r="E1482" i="10"/>
  <c r="C1482" i="10"/>
  <c r="E1481" i="10"/>
  <c r="C1481" i="10"/>
  <c r="E1480" i="10"/>
  <c r="C1480" i="10"/>
  <c r="E1479" i="10"/>
  <c r="C1479" i="10"/>
  <c r="E1478" i="10"/>
  <c r="C1478" i="10"/>
  <c r="E1477" i="10"/>
  <c r="C1477" i="10"/>
  <c r="E1476" i="10"/>
  <c r="C1476" i="10"/>
  <c r="E1475" i="10"/>
  <c r="C1475" i="10"/>
  <c r="E1474" i="10"/>
  <c r="C1474" i="10"/>
  <c r="E1473" i="10"/>
  <c r="C1473" i="10"/>
  <c r="E1472" i="10"/>
  <c r="C1472" i="10"/>
  <c r="E1471" i="10"/>
  <c r="C1471" i="10"/>
  <c r="E1470" i="10"/>
  <c r="C1470" i="10"/>
  <c r="E1469" i="10"/>
  <c r="C1469" i="10"/>
  <c r="E1468" i="10"/>
  <c r="C1468" i="10"/>
  <c r="E1467" i="10"/>
  <c r="C1467" i="10"/>
  <c r="E1466" i="10"/>
  <c r="C1466" i="10"/>
  <c r="E1465" i="10"/>
  <c r="C1465" i="10"/>
  <c r="E1464" i="10"/>
  <c r="C1464" i="10"/>
  <c r="E1463" i="10"/>
  <c r="C1463" i="10"/>
  <c r="E1462" i="10"/>
  <c r="C1462" i="10"/>
  <c r="E1461" i="10"/>
  <c r="C1461" i="10"/>
  <c r="E1460" i="10"/>
  <c r="C1460" i="10"/>
  <c r="E1459" i="10"/>
  <c r="C1459" i="10"/>
  <c r="E1458" i="10"/>
  <c r="C1458" i="10"/>
  <c r="E1457" i="10"/>
  <c r="C1457" i="10"/>
  <c r="E1456" i="10"/>
  <c r="C1456" i="10"/>
  <c r="E1455" i="10"/>
  <c r="C1455" i="10"/>
  <c r="E1454" i="10"/>
  <c r="C1454" i="10"/>
  <c r="E1453" i="10"/>
  <c r="C1453" i="10"/>
  <c r="E1452" i="10"/>
  <c r="C1452" i="10"/>
  <c r="E1451" i="10"/>
  <c r="C1451" i="10"/>
  <c r="E1450" i="10"/>
  <c r="C1450" i="10"/>
  <c r="E1449" i="10"/>
  <c r="C1449" i="10"/>
  <c r="E1448" i="10"/>
  <c r="C1448" i="10"/>
  <c r="E1447" i="10"/>
  <c r="C1447" i="10"/>
  <c r="E1446" i="10"/>
  <c r="C1446" i="10"/>
  <c r="E1445" i="10"/>
  <c r="C1445" i="10"/>
  <c r="E1444" i="10"/>
  <c r="C1444" i="10"/>
  <c r="E1443" i="10"/>
  <c r="C1443" i="10"/>
  <c r="E1442" i="10"/>
  <c r="C1442" i="10"/>
  <c r="E1441" i="10"/>
  <c r="C1441" i="10"/>
  <c r="E1440" i="10"/>
  <c r="C1440" i="10"/>
  <c r="E1439" i="10"/>
  <c r="C1439" i="10"/>
  <c r="E1438" i="10"/>
  <c r="C1438" i="10"/>
  <c r="E1437" i="10"/>
  <c r="C1437" i="10"/>
  <c r="E1436" i="10"/>
  <c r="C1436" i="10"/>
  <c r="E1435" i="10"/>
  <c r="C1435" i="10"/>
  <c r="E1434" i="10"/>
  <c r="C1434" i="10"/>
  <c r="E1433" i="10"/>
  <c r="C1433" i="10"/>
  <c r="E1432" i="10"/>
  <c r="C1432" i="10"/>
  <c r="E1431" i="10"/>
  <c r="C1431" i="10"/>
  <c r="E1430" i="10"/>
  <c r="C1430" i="10"/>
  <c r="E1429" i="10"/>
  <c r="C1429" i="10"/>
  <c r="E1428" i="10"/>
  <c r="C1428" i="10"/>
  <c r="E1427" i="10"/>
  <c r="C1427" i="10"/>
  <c r="E1426" i="10"/>
  <c r="C1426" i="10"/>
  <c r="E1425" i="10"/>
  <c r="C1425" i="10"/>
  <c r="E1424" i="10"/>
  <c r="C1424" i="10"/>
  <c r="E1423" i="10"/>
  <c r="C1423" i="10"/>
  <c r="E1422" i="10"/>
  <c r="C1422" i="10"/>
  <c r="E1421" i="10"/>
  <c r="C1421" i="10"/>
  <c r="E1420" i="10"/>
  <c r="C1420" i="10"/>
  <c r="E1419" i="10"/>
  <c r="C1419" i="10"/>
  <c r="E1418" i="10"/>
  <c r="C1418" i="10"/>
  <c r="E1417" i="10"/>
  <c r="C1417" i="10"/>
  <c r="E1416" i="10"/>
  <c r="C1416" i="10"/>
  <c r="E1415" i="10"/>
  <c r="C1415" i="10"/>
  <c r="E1414" i="10"/>
  <c r="C1414" i="10"/>
  <c r="E1413" i="10"/>
  <c r="C1413" i="10"/>
  <c r="E1412" i="10"/>
  <c r="C1412" i="10"/>
  <c r="E1411" i="10"/>
  <c r="C1411" i="10"/>
  <c r="E1410" i="10"/>
  <c r="C1410" i="10"/>
  <c r="E1409" i="10"/>
  <c r="C1409" i="10"/>
  <c r="E1408" i="10"/>
  <c r="C1408" i="10"/>
  <c r="E1407" i="10"/>
  <c r="C1407" i="10"/>
  <c r="E1406" i="10"/>
  <c r="C1406" i="10"/>
  <c r="E1405" i="10"/>
  <c r="C1405" i="10"/>
  <c r="E1404" i="10"/>
  <c r="C1404" i="10"/>
  <c r="E1403" i="10"/>
  <c r="C1403" i="10"/>
  <c r="E1402" i="10"/>
  <c r="C1402" i="10"/>
  <c r="E1401" i="10"/>
  <c r="C1401" i="10"/>
  <c r="E1400" i="10"/>
  <c r="C1400" i="10"/>
  <c r="E1399" i="10"/>
  <c r="C1399" i="10"/>
  <c r="E1398" i="10"/>
  <c r="C1398" i="10"/>
  <c r="E1397" i="10"/>
  <c r="C1397" i="10"/>
  <c r="E1396" i="10"/>
  <c r="C1396" i="10"/>
  <c r="E1395" i="10"/>
  <c r="C1395" i="10"/>
  <c r="E1394" i="10"/>
  <c r="C1394" i="10"/>
  <c r="E1393" i="10"/>
  <c r="C1393" i="10"/>
  <c r="E1392" i="10"/>
  <c r="C1392" i="10"/>
  <c r="E1391" i="10"/>
  <c r="C1391" i="10"/>
  <c r="E1390" i="10"/>
  <c r="C1390" i="10"/>
  <c r="E1389" i="10"/>
  <c r="C1389" i="10"/>
  <c r="E1388" i="10"/>
  <c r="C1388" i="10"/>
  <c r="E1387" i="10"/>
  <c r="C1387" i="10"/>
  <c r="E1386" i="10"/>
  <c r="C1386" i="10"/>
  <c r="E1385" i="10"/>
  <c r="C1385" i="10"/>
  <c r="E1384" i="10"/>
  <c r="C1384" i="10"/>
  <c r="E1383" i="10"/>
  <c r="C1383" i="10"/>
  <c r="E1382" i="10"/>
  <c r="C1382" i="10"/>
  <c r="E1381" i="10"/>
  <c r="C1381" i="10"/>
  <c r="E1380" i="10"/>
  <c r="C1380" i="10"/>
  <c r="E1379" i="10"/>
  <c r="C1379" i="10"/>
  <c r="E1378" i="10"/>
  <c r="C1378" i="10"/>
  <c r="E1377" i="10"/>
  <c r="C1377" i="10"/>
  <c r="E1376" i="10"/>
  <c r="C1376" i="10"/>
  <c r="E1375" i="10"/>
  <c r="C1375" i="10"/>
  <c r="E1374" i="10"/>
  <c r="C1374" i="10"/>
  <c r="E1373" i="10"/>
  <c r="C1373" i="10"/>
  <c r="E1372" i="10"/>
  <c r="C1372" i="10"/>
  <c r="E1371" i="10"/>
  <c r="C1371" i="10"/>
  <c r="E1370" i="10"/>
  <c r="C1370" i="10"/>
  <c r="E1369" i="10"/>
  <c r="C1369" i="10"/>
  <c r="E1368" i="10"/>
  <c r="C1368" i="10"/>
  <c r="E1367" i="10"/>
  <c r="C1367" i="10"/>
  <c r="E1366" i="10"/>
  <c r="C1366" i="10"/>
  <c r="E1365" i="10"/>
  <c r="C1365" i="10"/>
  <c r="E1364" i="10"/>
  <c r="C1364" i="10"/>
  <c r="E1363" i="10"/>
  <c r="C1363" i="10"/>
  <c r="E1362" i="10"/>
  <c r="C1362" i="10"/>
  <c r="E1361" i="10"/>
  <c r="C1361" i="10"/>
  <c r="E1360" i="10"/>
  <c r="C1360" i="10"/>
  <c r="E1359" i="10"/>
  <c r="C1359" i="10"/>
  <c r="E1358" i="10"/>
  <c r="C1358" i="10"/>
  <c r="E1357" i="10"/>
  <c r="C1357" i="10"/>
  <c r="E1356" i="10"/>
  <c r="C1356" i="10"/>
  <c r="E1355" i="10"/>
  <c r="C1355" i="10"/>
  <c r="E1354" i="10"/>
  <c r="C1354" i="10"/>
  <c r="E1353" i="10"/>
  <c r="C1353" i="10"/>
  <c r="E1352" i="10"/>
  <c r="C1352" i="10"/>
  <c r="E1351" i="10"/>
  <c r="C1351" i="10"/>
  <c r="E1350" i="10"/>
  <c r="C1350" i="10"/>
  <c r="E1349" i="10"/>
  <c r="C1349" i="10"/>
  <c r="E1348" i="10"/>
  <c r="C1348" i="10"/>
  <c r="E1347" i="10"/>
  <c r="C1347" i="10"/>
  <c r="E1346" i="10"/>
  <c r="C1346" i="10"/>
  <c r="E1345" i="10"/>
  <c r="C1345" i="10"/>
  <c r="E1344" i="10"/>
  <c r="C1344" i="10"/>
  <c r="E1343" i="10"/>
  <c r="C1343" i="10"/>
  <c r="E1342" i="10"/>
  <c r="C1342" i="10"/>
  <c r="E1341" i="10"/>
  <c r="C1341" i="10"/>
  <c r="E1340" i="10"/>
  <c r="C1340" i="10"/>
  <c r="E1339" i="10"/>
  <c r="C1339" i="10"/>
  <c r="E1338" i="10"/>
  <c r="C1338" i="10"/>
  <c r="E1337" i="10"/>
  <c r="C1337" i="10"/>
  <c r="E1336" i="10"/>
  <c r="C1336" i="10"/>
  <c r="E1335" i="10"/>
  <c r="C1335" i="10"/>
  <c r="E1334" i="10"/>
  <c r="C1334" i="10"/>
  <c r="E1333" i="10"/>
  <c r="C1333" i="10"/>
  <c r="E1332" i="10"/>
  <c r="C1332" i="10"/>
  <c r="E1331" i="10"/>
  <c r="C1331" i="10"/>
  <c r="E1330" i="10"/>
  <c r="C1330" i="10"/>
  <c r="E1329" i="10"/>
  <c r="C1329" i="10"/>
  <c r="E1328" i="10"/>
  <c r="C1328" i="10"/>
  <c r="E1327" i="10"/>
  <c r="C1327" i="10"/>
  <c r="E1326" i="10"/>
  <c r="C1326" i="10"/>
  <c r="E1325" i="10"/>
  <c r="C1325" i="10"/>
  <c r="E1324" i="10"/>
  <c r="C1324" i="10"/>
  <c r="E1323" i="10"/>
  <c r="C1323" i="10"/>
  <c r="E1322" i="10"/>
  <c r="C1322" i="10"/>
  <c r="E1321" i="10"/>
  <c r="C1321" i="10"/>
  <c r="E1320" i="10"/>
  <c r="C1320" i="10"/>
  <c r="E1319" i="10"/>
  <c r="C1319" i="10"/>
  <c r="E1318" i="10"/>
  <c r="C1318" i="10"/>
  <c r="E1317" i="10"/>
  <c r="C1317" i="10"/>
  <c r="E1316" i="10"/>
  <c r="C1316" i="10"/>
  <c r="E1315" i="10"/>
  <c r="C1315" i="10"/>
  <c r="E1314" i="10"/>
  <c r="C1314" i="10"/>
  <c r="E1313" i="10"/>
  <c r="C1313" i="10"/>
  <c r="E1312" i="10"/>
  <c r="C1312" i="10"/>
  <c r="E1311" i="10"/>
  <c r="C1311" i="10"/>
  <c r="E1310" i="10"/>
  <c r="C1310" i="10"/>
  <c r="E1309" i="10"/>
  <c r="C1309" i="10"/>
  <c r="E1308" i="10"/>
  <c r="C1308" i="10"/>
  <c r="E1307" i="10"/>
  <c r="C1307" i="10"/>
  <c r="E1306" i="10"/>
  <c r="C1306" i="10"/>
  <c r="E1305" i="10"/>
  <c r="C1305" i="10"/>
  <c r="E1304" i="10"/>
  <c r="C1304" i="10"/>
  <c r="E1303" i="10"/>
  <c r="C1303" i="10"/>
  <c r="E1302" i="10"/>
  <c r="C1302" i="10"/>
  <c r="E1301" i="10"/>
  <c r="C1301" i="10"/>
  <c r="E1300" i="10"/>
  <c r="C1300" i="10"/>
  <c r="E1299" i="10"/>
  <c r="C1299" i="10"/>
  <c r="E1298" i="10"/>
  <c r="C1298" i="10"/>
  <c r="E1297" i="10"/>
  <c r="C1297" i="10"/>
  <c r="E1296" i="10"/>
  <c r="C1296" i="10"/>
  <c r="E1295" i="10"/>
  <c r="C1295" i="10"/>
  <c r="E1294" i="10"/>
  <c r="C1294" i="10"/>
  <c r="E1293" i="10"/>
  <c r="C1293" i="10"/>
  <c r="E1292" i="10"/>
  <c r="C1292" i="10"/>
  <c r="E1291" i="10"/>
  <c r="C1291" i="10"/>
  <c r="E1290" i="10"/>
  <c r="C1290" i="10"/>
  <c r="E1289" i="10"/>
  <c r="C1289" i="10"/>
  <c r="E1288" i="10"/>
  <c r="C1288" i="10"/>
  <c r="E1287" i="10"/>
  <c r="C1287" i="10"/>
  <c r="E1286" i="10"/>
  <c r="C1286" i="10"/>
  <c r="E1285" i="10"/>
  <c r="C1285" i="10"/>
  <c r="E1284" i="10"/>
  <c r="C1284" i="10"/>
  <c r="E1283" i="10"/>
  <c r="C1283" i="10"/>
  <c r="E1282" i="10"/>
  <c r="C1282" i="10"/>
  <c r="E1281" i="10"/>
  <c r="C1281" i="10"/>
  <c r="E1280" i="10"/>
  <c r="C1280" i="10"/>
  <c r="E1279" i="10"/>
  <c r="C1279" i="10"/>
  <c r="E1278" i="10"/>
  <c r="C1278" i="10"/>
  <c r="E1277" i="10"/>
  <c r="C1277" i="10"/>
  <c r="E1276" i="10"/>
  <c r="C1276" i="10"/>
  <c r="E1275" i="10"/>
  <c r="C1275" i="10"/>
  <c r="E1274" i="10"/>
  <c r="C1274" i="10"/>
  <c r="E1273" i="10"/>
  <c r="C1273" i="10"/>
  <c r="E1272" i="10"/>
  <c r="C1272" i="10"/>
  <c r="E1271" i="10"/>
  <c r="C1271" i="10"/>
  <c r="E1270" i="10"/>
  <c r="C1270" i="10"/>
  <c r="E1269" i="10"/>
  <c r="C1269" i="10"/>
  <c r="E1268" i="10"/>
  <c r="C1268" i="10"/>
  <c r="E1267" i="10"/>
  <c r="C1267" i="10"/>
  <c r="E1266" i="10"/>
  <c r="C1266" i="10"/>
  <c r="E1265" i="10"/>
  <c r="C1265" i="10"/>
  <c r="E1264" i="10"/>
  <c r="C1264" i="10"/>
  <c r="E1263" i="10"/>
  <c r="C1263" i="10"/>
  <c r="E1262" i="10"/>
  <c r="C1262" i="10"/>
  <c r="E1261" i="10"/>
  <c r="C1261" i="10"/>
  <c r="E1260" i="10"/>
  <c r="C1260" i="10"/>
  <c r="E1259" i="10"/>
  <c r="C1259" i="10"/>
  <c r="E1258" i="10"/>
  <c r="C1258" i="10"/>
  <c r="E1257" i="10"/>
  <c r="C1257" i="10"/>
  <c r="E1256" i="10"/>
  <c r="C1256" i="10"/>
  <c r="E1255" i="10"/>
  <c r="C1255" i="10"/>
  <c r="E1254" i="10"/>
  <c r="C1254" i="10"/>
  <c r="E1253" i="10"/>
  <c r="C1253" i="10"/>
  <c r="E1252" i="10"/>
  <c r="C1252" i="10"/>
  <c r="E1251" i="10"/>
  <c r="C1251" i="10"/>
  <c r="E1250" i="10"/>
  <c r="C1250" i="10"/>
  <c r="E1249" i="10"/>
  <c r="C1249" i="10"/>
  <c r="E1248" i="10"/>
  <c r="C1248" i="10"/>
  <c r="E1247" i="10"/>
  <c r="C1247" i="10"/>
  <c r="E1246" i="10"/>
  <c r="C1246" i="10"/>
  <c r="E1245" i="10"/>
  <c r="C1245" i="10"/>
  <c r="E1244" i="10"/>
  <c r="C1244" i="10"/>
  <c r="E1243" i="10"/>
  <c r="C1243" i="10"/>
  <c r="E1242" i="10"/>
  <c r="C1242" i="10"/>
  <c r="E1241" i="10"/>
  <c r="C1241" i="10"/>
  <c r="E1240" i="10"/>
  <c r="C1240" i="10"/>
  <c r="E1239" i="10"/>
  <c r="C1239" i="10"/>
  <c r="E1238" i="10"/>
  <c r="C1238" i="10"/>
  <c r="E1237" i="10"/>
  <c r="C1237" i="10"/>
  <c r="E1236" i="10"/>
  <c r="C1236" i="10"/>
  <c r="E1235" i="10"/>
  <c r="C1235" i="10"/>
  <c r="E1234" i="10"/>
  <c r="C1234" i="10"/>
  <c r="E1233" i="10"/>
  <c r="C1233" i="10"/>
  <c r="E1232" i="10"/>
  <c r="C1232" i="10"/>
  <c r="E1231" i="10"/>
  <c r="C1231" i="10"/>
  <c r="E1230" i="10"/>
  <c r="C1230" i="10"/>
  <c r="E1229" i="10"/>
  <c r="C1229" i="10"/>
  <c r="E1228" i="10"/>
  <c r="C1228" i="10"/>
  <c r="E1227" i="10"/>
  <c r="C1227" i="10"/>
  <c r="E1226" i="10"/>
  <c r="C1226" i="10"/>
  <c r="E1225" i="10"/>
  <c r="C1225" i="10"/>
  <c r="E1224" i="10"/>
  <c r="C1224" i="10"/>
  <c r="E1223" i="10"/>
  <c r="C1223" i="10"/>
  <c r="E1222" i="10"/>
  <c r="C1222" i="10"/>
  <c r="E1221" i="10"/>
  <c r="C1221" i="10"/>
  <c r="E1220" i="10"/>
  <c r="C1220" i="10"/>
  <c r="E1219" i="10"/>
  <c r="C1219" i="10"/>
  <c r="E1218" i="10"/>
  <c r="C1218" i="10"/>
  <c r="E1217" i="10"/>
  <c r="C1217" i="10"/>
  <c r="E1216" i="10"/>
  <c r="C1216" i="10"/>
  <c r="E1215" i="10"/>
  <c r="C1215" i="10"/>
  <c r="E1214" i="10"/>
  <c r="C1214" i="10"/>
  <c r="E1213" i="10"/>
  <c r="C1213" i="10"/>
  <c r="E1212" i="10"/>
  <c r="C1212" i="10"/>
  <c r="E1211" i="10"/>
  <c r="C1211" i="10"/>
  <c r="E1210" i="10"/>
  <c r="C1210" i="10"/>
  <c r="E1209" i="10"/>
  <c r="C1209" i="10"/>
  <c r="E1208" i="10"/>
  <c r="C1208" i="10"/>
  <c r="E1207" i="10"/>
  <c r="C1207" i="10"/>
  <c r="E1206" i="10"/>
  <c r="C1206" i="10"/>
  <c r="E1205" i="10"/>
  <c r="C1205" i="10"/>
  <c r="E1204" i="10"/>
  <c r="C1204" i="10"/>
  <c r="E1203" i="10"/>
  <c r="C1203" i="10"/>
  <c r="E1202" i="10"/>
  <c r="C1202" i="10"/>
  <c r="E1201" i="10"/>
  <c r="C1201" i="10"/>
  <c r="E1200" i="10"/>
  <c r="C1200" i="10"/>
  <c r="E1199" i="10"/>
  <c r="C1199" i="10"/>
  <c r="E1198" i="10"/>
  <c r="C1198" i="10"/>
  <c r="E1197" i="10"/>
  <c r="C1197" i="10"/>
  <c r="E1196" i="10"/>
  <c r="C1196" i="10"/>
  <c r="E1195" i="10"/>
  <c r="C1195" i="10"/>
  <c r="E1194" i="10"/>
  <c r="C1194" i="10"/>
  <c r="E1193" i="10"/>
  <c r="C1193" i="10"/>
  <c r="E1192" i="10"/>
  <c r="C1192" i="10"/>
  <c r="E1191" i="10"/>
  <c r="C1191" i="10"/>
  <c r="E1190" i="10"/>
  <c r="C1190" i="10"/>
  <c r="E1189" i="10"/>
  <c r="C1189" i="10"/>
  <c r="E1188" i="10"/>
  <c r="C1188" i="10"/>
  <c r="E1187" i="10"/>
  <c r="C1187" i="10"/>
  <c r="E1186" i="10"/>
  <c r="C1186" i="10"/>
  <c r="E1185" i="10"/>
  <c r="C1185" i="10"/>
  <c r="E1184" i="10"/>
  <c r="C1184" i="10"/>
  <c r="E1183" i="10"/>
  <c r="C1183" i="10"/>
  <c r="E1182" i="10"/>
  <c r="C1182" i="10"/>
  <c r="E1181" i="10"/>
  <c r="C1181" i="10"/>
  <c r="E1180" i="10"/>
  <c r="C1180" i="10"/>
  <c r="E1179" i="10"/>
  <c r="C1179" i="10"/>
  <c r="E1178" i="10"/>
  <c r="C1178" i="10"/>
  <c r="E1177" i="10"/>
  <c r="C1177" i="10"/>
  <c r="E1176" i="10"/>
  <c r="C1176" i="10"/>
  <c r="E1175" i="10"/>
  <c r="C1175" i="10"/>
  <c r="E1174" i="10"/>
  <c r="C1174" i="10"/>
  <c r="E1173" i="10"/>
  <c r="C1173" i="10"/>
  <c r="E1172" i="10"/>
  <c r="C1172" i="10"/>
  <c r="E1171" i="10"/>
  <c r="C1171" i="10"/>
  <c r="E1170" i="10"/>
  <c r="C1170" i="10"/>
  <c r="E1169" i="10"/>
  <c r="C1169" i="10"/>
  <c r="E1168" i="10"/>
  <c r="C1168" i="10"/>
  <c r="E1167" i="10"/>
  <c r="C1167" i="10"/>
  <c r="E1166" i="10"/>
  <c r="C1166" i="10"/>
  <c r="E1165" i="10"/>
  <c r="C1165" i="10"/>
  <c r="E1164" i="10"/>
  <c r="C1164" i="10"/>
  <c r="E1163" i="10"/>
  <c r="C1163" i="10"/>
  <c r="E1162" i="10"/>
  <c r="C1162" i="10"/>
  <c r="E1161" i="10"/>
  <c r="C1161" i="10"/>
  <c r="E1160" i="10"/>
  <c r="C1160" i="10"/>
  <c r="E1159" i="10"/>
  <c r="C1159" i="10"/>
  <c r="E1158" i="10"/>
  <c r="C1158" i="10"/>
  <c r="E1157" i="10"/>
  <c r="C1157" i="10"/>
  <c r="E1156" i="10"/>
  <c r="C1156" i="10"/>
  <c r="E1155" i="10"/>
  <c r="C1155" i="10"/>
  <c r="E1154" i="10"/>
  <c r="C1154" i="10"/>
  <c r="E1153" i="10"/>
  <c r="C1153" i="10"/>
  <c r="E1152" i="10"/>
  <c r="C1152" i="10"/>
  <c r="E1151" i="10"/>
  <c r="C1151" i="10"/>
  <c r="E1150" i="10"/>
  <c r="C1150" i="10"/>
  <c r="E1149" i="10"/>
  <c r="C1149" i="10"/>
  <c r="E1148" i="10"/>
  <c r="C1148" i="10"/>
  <c r="E1147" i="10"/>
  <c r="C1147" i="10"/>
  <c r="E1146" i="10"/>
  <c r="C1146" i="10"/>
  <c r="E1145" i="10"/>
  <c r="C1145" i="10"/>
  <c r="E1144" i="10"/>
  <c r="C1144" i="10"/>
  <c r="E1143" i="10"/>
  <c r="C1143" i="10"/>
  <c r="E1142" i="10"/>
  <c r="C1142" i="10"/>
  <c r="E1141" i="10"/>
  <c r="C1141" i="10"/>
  <c r="E1140" i="10"/>
  <c r="C1140" i="10"/>
  <c r="E1139" i="10"/>
  <c r="C1139" i="10"/>
  <c r="E1138" i="10"/>
  <c r="C1138" i="10"/>
  <c r="E1137" i="10"/>
  <c r="C1137" i="10"/>
  <c r="E1136" i="10"/>
  <c r="C1136" i="10"/>
  <c r="E1135" i="10"/>
  <c r="C1135" i="10"/>
  <c r="E1134" i="10"/>
  <c r="C1134" i="10"/>
  <c r="E1133" i="10"/>
  <c r="C1133" i="10"/>
  <c r="E1132" i="10"/>
  <c r="C1132" i="10"/>
  <c r="E1131" i="10"/>
  <c r="C1131" i="10"/>
  <c r="E1130" i="10"/>
  <c r="C1130" i="10"/>
  <c r="E1129" i="10"/>
  <c r="C1129" i="10"/>
  <c r="E1128" i="10"/>
  <c r="C1128" i="10"/>
  <c r="E1127" i="10"/>
  <c r="C1127" i="10"/>
  <c r="E1126" i="10"/>
  <c r="C1126" i="10"/>
  <c r="E1125" i="10"/>
  <c r="C1125" i="10"/>
  <c r="E1124" i="10"/>
  <c r="C1124" i="10"/>
  <c r="E1123" i="10"/>
  <c r="C1123" i="10"/>
  <c r="E1122" i="10"/>
  <c r="C1122" i="10"/>
  <c r="E1121" i="10"/>
  <c r="C1121" i="10"/>
  <c r="E1120" i="10"/>
  <c r="C1120" i="10"/>
  <c r="E1119" i="10"/>
  <c r="C1119" i="10"/>
  <c r="E1118" i="10"/>
  <c r="C1118" i="10"/>
  <c r="E1117" i="10"/>
  <c r="C1117" i="10"/>
  <c r="E1116" i="10"/>
  <c r="C1116" i="10"/>
  <c r="E1115" i="10"/>
  <c r="C1115" i="10"/>
  <c r="E1114" i="10"/>
  <c r="C1114" i="10"/>
  <c r="E1113" i="10"/>
  <c r="C1113" i="10"/>
  <c r="E1112" i="10"/>
  <c r="C1112" i="10"/>
  <c r="E1111" i="10"/>
  <c r="C1111" i="10"/>
  <c r="E1110" i="10"/>
  <c r="C1110" i="10"/>
  <c r="E1109" i="10"/>
  <c r="C1109" i="10"/>
  <c r="E1108" i="10"/>
  <c r="C1108" i="10"/>
  <c r="E1107" i="10"/>
  <c r="C1107" i="10"/>
  <c r="E1106" i="10"/>
  <c r="C1106" i="10"/>
  <c r="E1105" i="10"/>
  <c r="C1105" i="10"/>
  <c r="E1104" i="10"/>
  <c r="C1104" i="10"/>
  <c r="E1103" i="10"/>
  <c r="C1103" i="10"/>
  <c r="E1102" i="10"/>
  <c r="C1102" i="10"/>
  <c r="E1101" i="10"/>
  <c r="C1101" i="10"/>
  <c r="E1100" i="10"/>
  <c r="C1100" i="10"/>
  <c r="E1099" i="10"/>
  <c r="C1099" i="10"/>
  <c r="E1098" i="10"/>
  <c r="C1098" i="10"/>
  <c r="E1097" i="10"/>
  <c r="C1097" i="10"/>
  <c r="E1096" i="10"/>
  <c r="C1096" i="10"/>
  <c r="E1095" i="10"/>
  <c r="C1095" i="10"/>
  <c r="E1094" i="10"/>
  <c r="C1094" i="10"/>
  <c r="E1093" i="10"/>
  <c r="C1093" i="10"/>
  <c r="E1092" i="10"/>
  <c r="C1092" i="10"/>
  <c r="E1091" i="10"/>
  <c r="C1091" i="10"/>
  <c r="E1090" i="10"/>
  <c r="C1090" i="10"/>
  <c r="E1089" i="10"/>
  <c r="C1089" i="10"/>
  <c r="E1088" i="10"/>
  <c r="C1088" i="10"/>
  <c r="E1087" i="10"/>
  <c r="C1087" i="10"/>
  <c r="E1086" i="10"/>
  <c r="C1086" i="10"/>
  <c r="E1085" i="10"/>
  <c r="C1085" i="10"/>
  <c r="E1084" i="10"/>
  <c r="C1084" i="10"/>
  <c r="E1083" i="10"/>
  <c r="C1083" i="10"/>
  <c r="E1082" i="10"/>
  <c r="C1082" i="10"/>
  <c r="E1081" i="10"/>
  <c r="C1081" i="10"/>
  <c r="E1080" i="10"/>
  <c r="C1080" i="10"/>
  <c r="E1079" i="10"/>
  <c r="C1079" i="10"/>
  <c r="E1078" i="10"/>
  <c r="C1078" i="10"/>
  <c r="E1077" i="10"/>
  <c r="C1077" i="10"/>
  <c r="E1076" i="10"/>
  <c r="C1076" i="10"/>
  <c r="E1075" i="10"/>
  <c r="C1075" i="10"/>
  <c r="E1074" i="10"/>
  <c r="C1074" i="10"/>
  <c r="E1073" i="10"/>
  <c r="C1073" i="10"/>
  <c r="E1072" i="10"/>
  <c r="C1072" i="10"/>
  <c r="E1071" i="10"/>
  <c r="C1071" i="10"/>
  <c r="E1070" i="10"/>
  <c r="C1070" i="10"/>
  <c r="E1069" i="10"/>
  <c r="C1069" i="10"/>
  <c r="E1068" i="10"/>
  <c r="C1068" i="10"/>
  <c r="E1067" i="10"/>
  <c r="C1067" i="10"/>
  <c r="E1066" i="10"/>
  <c r="C1066" i="10"/>
  <c r="E1065" i="10"/>
  <c r="C1065" i="10"/>
  <c r="E1064" i="10"/>
  <c r="C1064" i="10"/>
  <c r="E1063" i="10"/>
  <c r="C1063" i="10"/>
  <c r="E1062" i="10"/>
  <c r="C1062" i="10"/>
  <c r="E1061" i="10"/>
  <c r="C1061" i="10"/>
  <c r="E1060" i="10"/>
  <c r="C1060" i="10"/>
  <c r="E1059" i="10"/>
  <c r="C1059" i="10"/>
  <c r="E1058" i="10"/>
  <c r="C1058" i="10"/>
  <c r="E1057" i="10"/>
  <c r="C1057" i="10"/>
  <c r="E1056" i="10"/>
  <c r="C1056" i="10"/>
  <c r="E1055" i="10"/>
  <c r="C1055" i="10"/>
  <c r="E1054" i="10"/>
  <c r="C1054" i="10"/>
  <c r="E1053" i="10"/>
  <c r="C1053" i="10"/>
  <c r="E1052" i="10"/>
  <c r="C1052" i="10"/>
  <c r="E1051" i="10"/>
  <c r="C1051" i="10"/>
  <c r="E1050" i="10"/>
  <c r="C1050" i="10"/>
  <c r="E1049" i="10"/>
  <c r="C1049" i="10"/>
  <c r="E1048" i="10"/>
  <c r="C1048" i="10"/>
  <c r="E1047" i="10"/>
  <c r="C1047" i="10"/>
  <c r="E1046" i="10"/>
  <c r="C1046" i="10"/>
  <c r="E1045" i="10"/>
  <c r="C1045" i="10"/>
  <c r="E1044" i="10"/>
  <c r="C1044" i="10"/>
  <c r="E1043" i="10"/>
  <c r="C1043" i="10"/>
  <c r="E1042" i="10"/>
  <c r="C1042" i="10"/>
  <c r="E1041" i="10"/>
  <c r="C1041" i="10"/>
  <c r="E1040" i="10"/>
  <c r="C1040" i="10"/>
  <c r="E1039" i="10"/>
  <c r="C1039" i="10"/>
  <c r="E1038" i="10"/>
  <c r="C1038" i="10"/>
  <c r="E1037" i="10"/>
  <c r="C1037" i="10"/>
  <c r="E1036" i="10"/>
  <c r="C1036" i="10"/>
  <c r="E1035" i="10"/>
  <c r="C1035" i="10"/>
  <c r="E1034" i="10"/>
  <c r="C1034" i="10"/>
  <c r="E1033" i="10"/>
  <c r="C1033" i="10"/>
  <c r="E1032" i="10"/>
  <c r="C1032" i="10"/>
  <c r="E1031" i="10"/>
  <c r="C1031" i="10"/>
  <c r="E1030" i="10"/>
  <c r="C1030" i="10"/>
  <c r="E1029" i="10"/>
  <c r="C1029" i="10"/>
  <c r="E1028" i="10"/>
  <c r="C1028" i="10"/>
  <c r="E1027" i="10"/>
  <c r="C1027" i="10"/>
  <c r="E1026" i="10"/>
  <c r="C1026" i="10"/>
  <c r="E1025" i="10"/>
  <c r="C1025" i="10"/>
  <c r="E1024" i="10"/>
  <c r="C1024" i="10"/>
  <c r="E1023" i="10"/>
  <c r="C1023" i="10"/>
  <c r="E1022" i="10"/>
  <c r="C1022" i="10"/>
  <c r="E1021" i="10"/>
  <c r="C1021" i="10"/>
  <c r="E1020" i="10"/>
  <c r="C1020" i="10"/>
  <c r="E1019" i="10"/>
  <c r="C1019" i="10"/>
  <c r="E1018" i="10"/>
  <c r="C1018" i="10"/>
  <c r="E1017" i="10"/>
  <c r="C1017" i="10"/>
  <c r="E1016" i="10"/>
  <c r="C1016" i="10"/>
  <c r="E1015" i="10"/>
  <c r="C1015" i="10"/>
  <c r="E1014" i="10"/>
  <c r="C1014" i="10"/>
  <c r="E1013" i="10"/>
  <c r="C1013" i="10"/>
  <c r="E1012" i="10"/>
  <c r="C1012" i="10"/>
  <c r="E1011" i="10"/>
  <c r="C1011" i="10"/>
  <c r="E1010" i="10"/>
  <c r="C1010" i="10"/>
  <c r="E1009" i="10"/>
  <c r="C1009" i="10"/>
  <c r="E1008" i="10"/>
  <c r="C1008" i="10"/>
  <c r="E1007" i="10"/>
  <c r="C1007" i="10"/>
  <c r="E1006" i="10"/>
  <c r="C1006" i="10"/>
  <c r="E1005" i="10"/>
  <c r="C1005" i="10"/>
  <c r="E1004" i="10"/>
  <c r="C1004" i="10"/>
  <c r="E1003" i="10"/>
  <c r="C1003" i="10"/>
  <c r="E1002" i="10"/>
  <c r="C1002" i="10"/>
  <c r="E1001" i="10"/>
  <c r="C1001" i="10"/>
  <c r="E1000" i="10"/>
  <c r="C1000" i="10"/>
  <c r="E999" i="10"/>
  <c r="C999" i="10"/>
  <c r="E998" i="10"/>
  <c r="C998" i="10"/>
  <c r="E997" i="10"/>
  <c r="C997" i="10"/>
  <c r="E996" i="10"/>
  <c r="C996" i="10"/>
  <c r="E995" i="10"/>
  <c r="C995" i="10"/>
  <c r="E994" i="10"/>
  <c r="C994" i="10"/>
  <c r="E993" i="10"/>
  <c r="C993" i="10"/>
  <c r="E992" i="10"/>
  <c r="C992" i="10"/>
  <c r="E991" i="10"/>
  <c r="C991" i="10"/>
  <c r="E990" i="10"/>
  <c r="C990" i="10"/>
  <c r="E989" i="10"/>
  <c r="C989" i="10"/>
  <c r="E988" i="10"/>
  <c r="C988" i="10"/>
  <c r="E987" i="10"/>
  <c r="C987" i="10"/>
  <c r="E986" i="10"/>
  <c r="C986" i="10"/>
  <c r="E985" i="10"/>
  <c r="C985" i="10"/>
  <c r="E984" i="10"/>
  <c r="C984" i="10"/>
  <c r="E983" i="10"/>
  <c r="C983" i="10"/>
  <c r="E982" i="10"/>
  <c r="C982" i="10"/>
  <c r="E981" i="10"/>
  <c r="C981" i="10"/>
  <c r="E980" i="10"/>
  <c r="C980" i="10"/>
  <c r="E979" i="10"/>
  <c r="C979" i="10"/>
  <c r="E978" i="10"/>
  <c r="C978" i="10"/>
  <c r="E977" i="10"/>
  <c r="C977" i="10"/>
  <c r="E976" i="10"/>
  <c r="C976" i="10"/>
  <c r="E975" i="10"/>
  <c r="C975" i="10"/>
  <c r="E974" i="10"/>
  <c r="C974" i="10"/>
  <c r="E973" i="10"/>
  <c r="C973" i="10"/>
  <c r="E972" i="10"/>
  <c r="C972" i="10"/>
  <c r="E971" i="10"/>
  <c r="C971" i="10"/>
  <c r="E970" i="10"/>
  <c r="C970" i="10"/>
  <c r="E969" i="10"/>
  <c r="C969" i="10"/>
  <c r="E968" i="10"/>
  <c r="C968" i="10"/>
  <c r="E967" i="10"/>
  <c r="C967" i="10"/>
  <c r="E966" i="10"/>
  <c r="C966" i="10"/>
  <c r="E965" i="10"/>
  <c r="C965" i="10"/>
  <c r="E964" i="10"/>
  <c r="C964" i="10"/>
  <c r="E963" i="10"/>
  <c r="C963" i="10"/>
  <c r="E962" i="10"/>
  <c r="C962" i="10"/>
  <c r="E961" i="10"/>
  <c r="C961" i="10"/>
  <c r="E960" i="10"/>
  <c r="C960" i="10"/>
  <c r="E959" i="10"/>
  <c r="C959" i="10"/>
  <c r="E958" i="10"/>
  <c r="C958" i="10"/>
  <c r="E957" i="10"/>
  <c r="C957" i="10"/>
  <c r="E956" i="10"/>
  <c r="C956" i="10"/>
  <c r="E955" i="10"/>
  <c r="C955" i="10"/>
  <c r="E954" i="10"/>
  <c r="C954" i="10"/>
  <c r="E953" i="10"/>
  <c r="C953" i="10"/>
  <c r="E952" i="10"/>
  <c r="C952" i="10"/>
  <c r="E951" i="10"/>
  <c r="C951" i="10"/>
  <c r="E950" i="10"/>
  <c r="C950" i="10"/>
  <c r="E949" i="10"/>
  <c r="C949" i="10"/>
  <c r="E948" i="10"/>
  <c r="C948" i="10"/>
  <c r="E947" i="10"/>
  <c r="C947" i="10"/>
  <c r="E946" i="10"/>
  <c r="C946" i="10"/>
  <c r="E945" i="10"/>
  <c r="C945" i="10"/>
  <c r="E944" i="10"/>
  <c r="C944" i="10"/>
  <c r="E943" i="10"/>
  <c r="C943" i="10"/>
  <c r="E942" i="10"/>
  <c r="C942" i="10"/>
  <c r="E941" i="10"/>
  <c r="C941" i="10"/>
  <c r="E940" i="10"/>
  <c r="C940" i="10"/>
  <c r="E939" i="10"/>
  <c r="C939" i="10"/>
  <c r="E938" i="10"/>
  <c r="C938" i="10"/>
  <c r="E937" i="10"/>
  <c r="C937" i="10"/>
  <c r="E936" i="10"/>
  <c r="C936" i="10"/>
  <c r="E935" i="10"/>
  <c r="C935" i="10"/>
  <c r="E934" i="10"/>
  <c r="C934" i="10"/>
  <c r="E933" i="10"/>
  <c r="C933" i="10"/>
  <c r="E932" i="10"/>
  <c r="C932" i="10"/>
  <c r="E931" i="10"/>
  <c r="C931" i="10"/>
  <c r="E930" i="10"/>
  <c r="C930" i="10"/>
  <c r="E929" i="10"/>
  <c r="C929" i="10"/>
  <c r="E928" i="10"/>
  <c r="C928" i="10"/>
  <c r="E927" i="10"/>
  <c r="C927" i="10"/>
  <c r="E926" i="10"/>
  <c r="C926" i="10"/>
  <c r="E925" i="10"/>
  <c r="C925" i="10"/>
  <c r="E924" i="10"/>
  <c r="C924" i="10"/>
  <c r="E923" i="10"/>
  <c r="C923" i="10"/>
  <c r="E922" i="10"/>
  <c r="C922" i="10"/>
  <c r="E921" i="10"/>
  <c r="C921" i="10"/>
  <c r="E920" i="10"/>
  <c r="C920" i="10"/>
  <c r="E919" i="10"/>
  <c r="C919" i="10"/>
  <c r="E918" i="10"/>
  <c r="C918" i="10"/>
  <c r="E917" i="10"/>
  <c r="C917" i="10"/>
  <c r="E916" i="10"/>
  <c r="C916" i="10"/>
  <c r="E915" i="10"/>
  <c r="C915" i="10"/>
  <c r="E914" i="10"/>
  <c r="C914" i="10"/>
  <c r="E913" i="10"/>
  <c r="C913" i="10"/>
  <c r="E912" i="10"/>
  <c r="C912" i="10"/>
  <c r="E911" i="10"/>
  <c r="C911" i="10"/>
  <c r="E910" i="10"/>
  <c r="C910" i="10"/>
  <c r="E909" i="10"/>
  <c r="C909" i="10"/>
  <c r="E908" i="10"/>
  <c r="C908" i="10"/>
  <c r="E907" i="10"/>
  <c r="C907" i="10"/>
  <c r="E906" i="10"/>
  <c r="C906" i="10"/>
  <c r="E905" i="10"/>
  <c r="C905" i="10"/>
  <c r="E904" i="10"/>
  <c r="C904" i="10"/>
  <c r="E903" i="10"/>
  <c r="C903" i="10"/>
  <c r="E902" i="10"/>
  <c r="C902" i="10"/>
  <c r="E901" i="10"/>
  <c r="C901" i="10"/>
  <c r="E900" i="10"/>
  <c r="C900" i="10"/>
  <c r="E899" i="10"/>
  <c r="C899" i="10"/>
  <c r="E898" i="10"/>
  <c r="C898" i="10"/>
  <c r="E897" i="10"/>
  <c r="C897" i="10"/>
  <c r="E896" i="10"/>
  <c r="C896" i="10"/>
  <c r="E895" i="10"/>
  <c r="C895" i="10"/>
  <c r="E894" i="10"/>
  <c r="C894" i="10"/>
  <c r="E893" i="10"/>
  <c r="C893" i="10"/>
  <c r="E892" i="10"/>
  <c r="C892" i="10"/>
  <c r="E891" i="10"/>
  <c r="C891" i="10"/>
  <c r="E890" i="10"/>
  <c r="C890" i="10"/>
  <c r="E889" i="10"/>
  <c r="C889" i="10"/>
  <c r="E888" i="10"/>
  <c r="C888" i="10"/>
  <c r="E887" i="10"/>
  <c r="C887" i="10"/>
  <c r="E886" i="10"/>
  <c r="C886" i="10"/>
  <c r="E885" i="10"/>
  <c r="C885" i="10"/>
  <c r="E884" i="10"/>
  <c r="C884" i="10"/>
  <c r="E883" i="10"/>
  <c r="C883" i="10"/>
  <c r="E882" i="10"/>
  <c r="C882" i="10"/>
  <c r="E881" i="10"/>
  <c r="C881" i="10"/>
  <c r="E880" i="10"/>
  <c r="C880" i="10"/>
  <c r="E879" i="10"/>
  <c r="C879" i="10"/>
  <c r="E878" i="10"/>
  <c r="C878" i="10"/>
  <c r="E877" i="10"/>
  <c r="C877" i="10"/>
  <c r="E876" i="10"/>
  <c r="C876" i="10"/>
  <c r="E875" i="10"/>
  <c r="C875" i="10"/>
  <c r="E874" i="10"/>
  <c r="C874" i="10"/>
  <c r="E873" i="10"/>
  <c r="C873" i="10"/>
  <c r="E872" i="10"/>
  <c r="C872" i="10"/>
  <c r="E871" i="10"/>
  <c r="C871" i="10"/>
  <c r="E870" i="10"/>
  <c r="C870" i="10"/>
  <c r="E869" i="10"/>
  <c r="C869" i="10"/>
  <c r="E868" i="10"/>
  <c r="C868" i="10"/>
  <c r="E867" i="10"/>
  <c r="C867" i="10"/>
  <c r="E866" i="10"/>
  <c r="C866" i="10"/>
  <c r="E865" i="10"/>
  <c r="C865" i="10"/>
  <c r="E864" i="10"/>
  <c r="C864" i="10"/>
  <c r="E863" i="10"/>
  <c r="C863" i="10"/>
  <c r="E862" i="10"/>
  <c r="C862" i="10"/>
  <c r="E861" i="10"/>
  <c r="C861" i="10"/>
  <c r="E860" i="10"/>
  <c r="C860" i="10"/>
  <c r="E859" i="10"/>
  <c r="C859" i="10"/>
  <c r="E858" i="10"/>
  <c r="C858" i="10"/>
  <c r="E857" i="10"/>
  <c r="C857" i="10"/>
  <c r="E856" i="10"/>
  <c r="C856" i="10"/>
  <c r="E855" i="10"/>
  <c r="C855" i="10"/>
  <c r="E854" i="10"/>
  <c r="C854" i="10"/>
  <c r="E853" i="10"/>
  <c r="C853" i="10"/>
  <c r="E852" i="10"/>
  <c r="C852" i="10"/>
  <c r="E851" i="10"/>
  <c r="C851" i="10"/>
  <c r="E850" i="10"/>
  <c r="C850" i="10"/>
  <c r="E849" i="10"/>
  <c r="C849" i="10"/>
  <c r="E848" i="10"/>
  <c r="C848" i="10"/>
  <c r="E847" i="10"/>
  <c r="C847" i="10"/>
  <c r="E846" i="10"/>
  <c r="C846" i="10"/>
  <c r="E845" i="10"/>
  <c r="C845" i="10"/>
  <c r="E844" i="10"/>
  <c r="C844" i="10"/>
  <c r="E843" i="10"/>
  <c r="C843" i="10"/>
  <c r="E842" i="10"/>
  <c r="C842" i="10"/>
  <c r="E841" i="10"/>
  <c r="C841" i="10"/>
  <c r="E840" i="10"/>
  <c r="C840" i="10"/>
  <c r="E839" i="10"/>
  <c r="C839" i="10"/>
  <c r="E838" i="10"/>
  <c r="C838" i="10"/>
  <c r="E837" i="10"/>
  <c r="C837" i="10"/>
  <c r="E836" i="10"/>
  <c r="C836" i="10"/>
  <c r="E835" i="10"/>
  <c r="C835" i="10"/>
  <c r="E834" i="10"/>
  <c r="C834" i="10"/>
  <c r="E833" i="10"/>
  <c r="C833" i="10"/>
  <c r="E832" i="10"/>
  <c r="C832" i="10"/>
  <c r="E831" i="10"/>
  <c r="C831" i="10"/>
  <c r="E830" i="10"/>
  <c r="C830" i="10"/>
  <c r="E829" i="10"/>
  <c r="C829" i="10"/>
  <c r="E828" i="10"/>
  <c r="C828" i="10"/>
  <c r="E827" i="10"/>
  <c r="C827" i="10"/>
  <c r="E826" i="10"/>
  <c r="C826" i="10"/>
  <c r="E825" i="10"/>
  <c r="C825" i="10"/>
  <c r="E824" i="10"/>
  <c r="C824" i="10"/>
  <c r="E823" i="10"/>
  <c r="C823" i="10"/>
  <c r="E822" i="10"/>
  <c r="C822" i="10"/>
  <c r="E821" i="10"/>
  <c r="C821" i="10"/>
  <c r="E820" i="10"/>
  <c r="C820" i="10"/>
  <c r="E819" i="10"/>
  <c r="C819" i="10"/>
  <c r="E818" i="10"/>
  <c r="C818" i="10"/>
  <c r="E817" i="10"/>
  <c r="C817" i="10"/>
  <c r="E816" i="10"/>
  <c r="C816" i="10"/>
  <c r="E815" i="10"/>
  <c r="C815" i="10"/>
  <c r="E814" i="10"/>
  <c r="C814" i="10"/>
  <c r="E813" i="10"/>
  <c r="C813" i="10"/>
  <c r="E812" i="10"/>
  <c r="C812" i="10"/>
  <c r="E811" i="10"/>
  <c r="C811" i="10"/>
  <c r="E810" i="10"/>
  <c r="C810" i="10"/>
  <c r="E809" i="10"/>
  <c r="C809" i="10"/>
  <c r="E808" i="10"/>
  <c r="C808" i="10"/>
  <c r="E807" i="10"/>
  <c r="C807" i="10"/>
  <c r="E806" i="10"/>
  <c r="C806" i="10"/>
  <c r="E805" i="10"/>
  <c r="C805" i="10"/>
  <c r="E804" i="10"/>
  <c r="C804" i="10"/>
  <c r="E803" i="10"/>
  <c r="C803" i="10"/>
  <c r="E802" i="10"/>
  <c r="C802" i="10"/>
  <c r="E801" i="10"/>
  <c r="C801" i="10"/>
  <c r="E800" i="10"/>
  <c r="C800" i="10"/>
  <c r="E799" i="10"/>
  <c r="C799" i="10"/>
  <c r="E798" i="10"/>
  <c r="C798" i="10"/>
  <c r="E797" i="10"/>
  <c r="C797" i="10"/>
  <c r="E796" i="10"/>
  <c r="C796" i="10"/>
  <c r="E795" i="10"/>
  <c r="C795" i="10"/>
  <c r="E794" i="10"/>
  <c r="C794" i="10"/>
  <c r="E793" i="10"/>
  <c r="C793" i="10"/>
  <c r="E792" i="10"/>
  <c r="C792" i="10"/>
  <c r="E791" i="10"/>
  <c r="C791" i="10"/>
  <c r="E790" i="10"/>
  <c r="C790" i="10"/>
  <c r="E789" i="10"/>
  <c r="C789" i="10"/>
  <c r="E788" i="10"/>
  <c r="C788" i="10"/>
  <c r="E787" i="10"/>
  <c r="C787" i="10"/>
  <c r="E786" i="10"/>
  <c r="C786" i="10"/>
  <c r="E785" i="10"/>
  <c r="C785" i="10"/>
  <c r="E784" i="10"/>
  <c r="C784" i="10"/>
  <c r="E783" i="10"/>
  <c r="C783" i="10"/>
  <c r="E782" i="10"/>
  <c r="C782" i="10"/>
  <c r="E781" i="10"/>
  <c r="C781" i="10"/>
  <c r="E780" i="10"/>
  <c r="C780" i="10"/>
  <c r="E779" i="10"/>
  <c r="C779" i="10"/>
  <c r="E778" i="10"/>
  <c r="C778" i="10"/>
  <c r="E777" i="10"/>
  <c r="C777" i="10"/>
  <c r="E776" i="10"/>
  <c r="C776" i="10"/>
  <c r="E775" i="10"/>
  <c r="C775" i="10"/>
  <c r="E774" i="10"/>
  <c r="C774" i="10"/>
  <c r="E773" i="10"/>
  <c r="C773" i="10"/>
  <c r="E772" i="10"/>
  <c r="C772" i="10"/>
  <c r="E771" i="10"/>
  <c r="C771" i="10"/>
  <c r="E770" i="10"/>
  <c r="C770" i="10"/>
  <c r="E769" i="10"/>
  <c r="C769" i="10"/>
  <c r="E768" i="10"/>
  <c r="C768" i="10"/>
  <c r="E767" i="10"/>
  <c r="C767" i="10"/>
  <c r="E766" i="10"/>
  <c r="C766" i="10"/>
  <c r="E765" i="10"/>
  <c r="C765" i="10"/>
  <c r="E764" i="10"/>
  <c r="C764" i="10"/>
  <c r="E763" i="10"/>
  <c r="C763" i="10"/>
  <c r="E762" i="10"/>
  <c r="C762" i="10"/>
  <c r="E761" i="10"/>
  <c r="C761" i="10"/>
  <c r="E760" i="10"/>
  <c r="C760" i="10"/>
  <c r="E759" i="10"/>
  <c r="C759" i="10"/>
  <c r="E758" i="10"/>
  <c r="C758" i="10"/>
  <c r="E757" i="10"/>
  <c r="C757" i="10"/>
  <c r="E756" i="10"/>
  <c r="C756" i="10"/>
  <c r="E755" i="10"/>
  <c r="C755" i="10"/>
  <c r="E754" i="10"/>
  <c r="C754" i="10"/>
  <c r="E753" i="10"/>
  <c r="C753" i="10"/>
  <c r="E752" i="10"/>
  <c r="C752" i="10"/>
  <c r="E751" i="10"/>
  <c r="C751" i="10"/>
  <c r="E750" i="10"/>
  <c r="C750" i="10"/>
  <c r="E749" i="10"/>
  <c r="C749" i="10"/>
  <c r="E748" i="10"/>
  <c r="C748" i="10"/>
  <c r="E747" i="10"/>
  <c r="C747" i="10"/>
  <c r="E746" i="10"/>
  <c r="C746" i="10"/>
  <c r="E745" i="10"/>
  <c r="C745" i="10"/>
  <c r="E744" i="10"/>
  <c r="C744" i="10"/>
  <c r="E743" i="10"/>
  <c r="C743" i="10"/>
  <c r="E742" i="10"/>
  <c r="C742" i="10"/>
  <c r="E741" i="10"/>
  <c r="C741" i="10"/>
  <c r="E740" i="10"/>
  <c r="C740" i="10"/>
  <c r="E739" i="10"/>
  <c r="C739" i="10"/>
  <c r="E738" i="10"/>
  <c r="C738" i="10"/>
  <c r="E737" i="10"/>
  <c r="C737" i="10"/>
  <c r="E736" i="10"/>
  <c r="C736" i="10"/>
  <c r="E735" i="10"/>
  <c r="C735" i="10"/>
  <c r="E734" i="10"/>
  <c r="C734" i="10"/>
  <c r="E733" i="10"/>
  <c r="C733" i="10"/>
  <c r="E732" i="10"/>
  <c r="C732" i="10"/>
  <c r="E731" i="10"/>
  <c r="C731" i="10"/>
  <c r="E730" i="10"/>
  <c r="C730" i="10"/>
  <c r="E729" i="10"/>
  <c r="C729" i="10"/>
  <c r="E728" i="10"/>
  <c r="C728" i="10"/>
  <c r="E727" i="10"/>
  <c r="C727" i="10"/>
  <c r="E726" i="10"/>
  <c r="C726" i="10"/>
  <c r="E725" i="10"/>
  <c r="C725" i="10"/>
  <c r="E724" i="10"/>
  <c r="C724" i="10"/>
  <c r="E723" i="10"/>
  <c r="C723" i="10"/>
  <c r="E722" i="10"/>
  <c r="C722" i="10"/>
  <c r="E721" i="10"/>
  <c r="C721" i="10"/>
  <c r="E720" i="10"/>
  <c r="C720" i="10"/>
  <c r="E719" i="10"/>
  <c r="C719" i="10"/>
  <c r="E718" i="10"/>
  <c r="C718" i="10"/>
  <c r="E717" i="10"/>
  <c r="C717" i="10"/>
  <c r="E716" i="10"/>
  <c r="C716" i="10"/>
  <c r="E715" i="10"/>
  <c r="C715" i="10"/>
  <c r="E714" i="10"/>
  <c r="C714" i="10"/>
  <c r="E713" i="10"/>
  <c r="C713" i="10"/>
  <c r="E712" i="10"/>
  <c r="C712" i="10"/>
  <c r="E711" i="10"/>
  <c r="C711" i="10"/>
  <c r="E710" i="10"/>
  <c r="C710" i="10"/>
  <c r="E709" i="10"/>
  <c r="C709" i="10"/>
  <c r="E708" i="10"/>
  <c r="C708" i="10"/>
  <c r="E707" i="10"/>
  <c r="C707" i="10"/>
  <c r="E706" i="10"/>
  <c r="C706" i="10"/>
  <c r="E705" i="10"/>
  <c r="C705" i="10"/>
  <c r="E704" i="10"/>
  <c r="C704" i="10"/>
  <c r="E703" i="10"/>
  <c r="C703" i="10"/>
  <c r="E702" i="10"/>
  <c r="C702" i="10"/>
  <c r="E701" i="10"/>
  <c r="C701" i="10"/>
  <c r="E700" i="10"/>
  <c r="C700" i="10"/>
  <c r="E699" i="10"/>
  <c r="C699" i="10"/>
  <c r="E698" i="10"/>
  <c r="C698" i="10"/>
  <c r="E697" i="10"/>
  <c r="C697" i="10"/>
  <c r="E696" i="10"/>
  <c r="C696" i="10"/>
  <c r="E695" i="10"/>
  <c r="C695" i="10"/>
  <c r="E694" i="10"/>
  <c r="C694" i="10"/>
  <c r="E693" i="10"/>
  <c r="C693" i="10"/>
  <c r="E692" i="10"/>
  <c r="C692" i="10"/>
  <c r="E691" i="10"/>
  <c r="C691" i="10"/>
  <c r="E690" i="10"/>
  <c r="C690" i="10"/>
  <c r="E689" i="10"/>
  <c r="C689" i="10"/>
  <c r="E688" i="10"/>
  <c r="C688" i="10"/>
  <c r="E687" i="10"/>
  <c r="C687" i="10"/>
  <c r="E686" i="10"/>
  <c r="C686" i="10"/>
  <c r="E685" i="10"/>
  <c r="C685" i="10"/>
  <c r="E684" i="10"/>
  <c r="C684" i="10"/>
  <c r="E683" i="10"/>
  <c r="C683" i="10"/>
  <c r="E682" i="10"/>
  <c r="C682" i="10"/>
  <c r="E681" i="10"/>
  <c r="C681" i="10"/>
  <c r="E680" i="10"/>
  <c r="C680" i="10"/>
  <c r="E679" i="10"/>
  <c r="C679" i="10"/>
  <c r="E678" i="10"/>
  <c r="C678" i="10"/>
  <c r="E677" i="10"/>
  <c r="C677" i="10"/>
  <c r="E676" i="10"/>
  <c r="C676" i="10"/>
  <c r="E675" i="10"/>
  <c r="C675" i="10"/>
  <c r="E674" i="10"/>
  <c r="C674" i="10"/>
  <c r="E673" i="10"/>
  <c r="C673" i="10"/>
  <c r="E672" i="10"/>
  <c r="C672" i="10"/>
  <c r="E671" i="10"/>
  <c r="C671" i="10"/>
  <c r="E670" i="10"/>
  <c r="C670" i="10"/>
  <c r="E669" i="10"/>
  <c r="C669" i="10"/>
  <c r="E668" i="10"/>
  <c r="C668" i="10"/>
  <c r="E667" i="10"/>
  <c r="C667" i="10"/>
  <c r="E666" i="10"/>
  <c r="C666" i="10"/>
  <c r="E665" i="10"/>
  <c r="C665" i="10"/>
  <c r="E664" i="10"/>
  <c r="C664" i="10"/>
  <c r="E663" i="10"/>
  <c r="C663" i="10"/>
  <c r="E662" i="10"/>
  <c r="C662" i="10"/>
  <c r="E661" i="10"/>
  <c r="C661" i="10"/>
  <c r="E660" i="10"/>
  <c r="C660" i="10"/>
  <c r="E659" i="10"/>
  <c r="C659" i="10"/>
  <c r="E658" i="10"/>
  <c r="C658" i="10"/>
  <c r="E657" i="10"/>
  <c r="C657" i="10"/>
  <c r="E656" i="10"/>
  <c r="C656" i="10"/>
  <c r="E655" i="10"/>
  <c r="C655" i="10"/>
  <c r="E654" i="10"/>
  <c r="C654" i="10"/>
  <c r="E653" i="10"/>
  <c r="C653" i="10"/>
  <c r="E652" i="10"/>
  <c r="C652" i="10"/>
  <c r="E651" i="10"/>
  <c r="C651" i="10"/>
  <c r="E650" i="10"/>
  <c r="C650" i="10"/>
  <c r="E649" i="10"/>
  <c r="C649" i="10"/>
  <c r="E648" i="10"/>
  <c r="C648" i="10"/>
  <c r="E647" i="10"/>
  <c r="C647" i="10"/>
  <c r="E646" i="10"/>
  <c r="C646" i="10"/>
  <c r="E645" i="10"/>
  <c r="C645" i="10"/>
  <c r="E644" i="10"/>
  <c r="C644" i="10"/>
  <c r="E643" i="10"/>
  <c r="C643" i="10"/>
  <c r="E642" i="10"/>
  <c r="C642" i="10"/>
  <c r="E641" i="10"/>
  <c r="C641" i="10"/>
  <c r="E640" i="10"/>
  <c r="C640" i="10"/>
  <c r="E639" i="10"/>
  <c r="C639" i="10"/>
  <c r="E638" i="10"/>
  <c r="C638" i="10"/>
  <c r="E637" i="10"/>
  <c r="C637" i="10"/>
  <c r="E636" i="10"/>
  <c r="C636" i="10"/>
  <c r="E635" i="10"/>
  <c r="C635" i="10"/>
  <c r="E634" i="10"/>
  <c r="C634" i="10"/>
  <c r="E633" i="10"/>
  <c r="C633" i="10"/>
  <c r="E632" i="10"/>
  <c r="C632" i="10"/>
  <c r="E631" i="10"/>
  <c r="C631" i="10"/>
  <c r="E630" i="10"/>
  <c r="C630" i="10"/>
  <c r="E629" i="10"/>
  <c r="C629" i="10"/>
  <c r="E628" i="10"/>
  <c r="C628" i="10"/>
  <c r="E627" i="10"/>
  <c r="C627" i="10"/>
  <c r="E626" i="10"/>
  <c r="C626" i="10"/>
  <c r="E625" i="10"/>
  <c r="C625" i="10"/>
  <c r="E624" i="10"/>
  <c r="C624" i="10"/>
  <c r="E623" i="10"/>
  <c r="C623" i="10"/>
  <c r="E622" i="10"/>
  <c r="C622" i="10"/>
  <c r="E621" i="10"/>
  <c r="C621" i="10"/>
  <c r="E620" i="10"/>
  <c r="C620" i="10"/>
  <c r="E619" i="10"/>
  <c r="C619" i="10"/>
  <c r="E618" i="10"/>
  <c r="C618" i="10"/>
  <c r="E617" i="10"/>
  <c r="C617" i="10"/>
  <c r="E616" i="10"/>
  <c r="C616" i="10"/>
  <c r="E615" i="10"/>
  <c r="C615" i="10"/>
  <c r="E614" i="10"/>
  <c r="C614" i="10"/>
  <c r="E613" i="10"/>
  <c r="C613" i="10"/>
  <c r="E612" i="10"/>
  <c r="C612" i="10"/>
  <c r="E611" i="10"/>
  <c r="C611" i="10"/>
  <c r="E610" i="10"/>
  <c r="C610" i="10"/>
  <c r="E609" i="10"/>
  <c r="C609" i="10"/>
  <c r="E608" i="10"/>
  <c r="C608" i="10"/>
  <c r="E607" i="10"/>
  <c r="C607" i="10"/>
  <c r="E606" i="10"/>
  <c r="C606" i="10"/>
  <c r="E605" i="10"/>
  <c r="C605" i="10"/>
  <c r="E604" i="10"/>
  <c r="C604" i="10"/>
  <c r="E603" i="10"/>
  <c r="C603" i="10"/>
  <c r="E602" i="10"/>
  <c r="C602" i="10"/>
  <c r="E601" i="10"/>
  <c r="C601" i="10"/>
  <c r="E600" i="10"/>
  <c r="C600" i="10"/>
  <c r="E599" i="10"/>
  <c r="C599" i="10"/>
  <c r="E598" i="10"/>
  <c r="C598" i="10"/>
  <c r="E597" i="10"/>
  <c r="C597" i="10"/>
  <c r="E596" i="10"/>
  <c r="C596" i="10"/>
  <c r="E595" i="10"/>
  <c r="C595" i="10"/>
  <c r="E594" i="10"/>
  <c r="C594" i="10"/>
  <c r="E593" i="10"/>
  <c r="C593" i="10"/>
  <c r="E592" i="10"/>
  <c r="C592" i="10"/>
  <c r="E591" i="10"/>
  <c r="C591" i="10"/>
  <c r="E590" i="10"/>
  <c r="C590" i="10"/>
  <c r="E589" i="10"/>
  <c r="C589" i="10"/>
  <c r="E588" i="10"/>
  <c r="C588" i="10"/>
  <c r="E587" i="10"/>
  <c r="C587" i="10"/>
  <c r="E586" i="10"/>
  <c r="C586" i="10"/>
  <c r="E585" i="10"/>
  <c r="C585" i="10"/>
  <c r="E584" i="10"/>
  <c r="C584" i="10"/>
  <c r="E583" i="10"/>
  <c r="C583" i="10"/>
  <c r="E582" i="10"/>
  <c r="C582" i="10"/>
  <c r="E581" i="10"/>
  <c r="C581" i="10"/>
  <c r="E580" i="10"/>
  <c r="C580" i="10"/>
  <c r="E579" i="10"/>
  <c r="C579" i="10"/>
  <c r="E578" i="10"/>
  <c r="C578" i="10"/>
  <c r="E577" i="10"/>
  <c r="C577" i="10"/>
  <c r="E576" i="10"/>
  <c r="C576" i="10"/>
  <c r="E575" i="10"/>
  <c r="C575" i="10"/>
  <c r="E574" i="10"/>
  <c r="C574" i="10"/>
  <c r="E573" i="10"/>
  <c r="C573" i="10"/>
  <c r="E572" i="10"/>
  <c r="C572" i="10"/>
  <c r="E571" i="10"/>
  <c r="C571" i="10"/>
  <c r="E570" i="10"/>
  <c r="C570" i="10"/>
  <c r="E569" i="10"/>
  <c r="C569" i="10"/>
  <c r="E568" i="10"/>
  <c r="C568" i="10"/>
  <c r="E567" i="10"/>
  <c r="C567" i="10"/>
  <c r="E566" i="10"/>
  <c r="C566" i="10"/>
  <c r="E565" i="10"/>
  <c r="C565" i="10"/>
  <c r="E564" i="10"/>
  <c r="C564" i="10"/>
  <c r="E563" i="10"/>
  <c r="C563" i="10"/>
  <c r="E562" i="10"/>
  <c r="C562" i="10"/>
  <c r="E561" i="10"/>
  <c r="C561" i="10"/>
  <c r="E560" i="10"/>
  <c r="C560" i="10"/>
  <c r="E559" i="10"/>
  <c r="C559" i="10"/>
  <c r="E558" i="10"/>
  <c r="C558" i="10"/>
  <c r="E557" i="10"/>
  <c r="C557" i="10"/>
  <c r="E556" i="10"/>
  <c r="C556" i="10"/>
  <c r="E555" i="10"/>
  <c r="C555" i="10"/>
  <c r="E554" i="10"/>
  <c r="C554" i="10"/>
  <c r="E553" i="10"/>
  <c r="C553" i="10"/>
  <c r="E552" i="10"/>
  <c r="C552" i="10"/>
  <c r="E551" i="10"/>
  <c r="C551" i="10"/>
  <c r="E550" i="10"/>
  <c r="C550" i="10"/>
  <c r="E549" i="10"/>
  <c r="C549" i="10"/>
  <c r="E548" i="10"/>
  <c r="C548" i="10"/>
  <c r="E547" i="10"/>
  <c r="C547" i="10"/>
  <c r="E546" i="10"/>
  <c r="C546" i="10"/>
  <c r="E545" i="10"/>
  <c r="C545" i="10"/>
  <c r="E544" i="10"/>
  <c r="C544" i="10"/>
  <c r="E543" i="10"/>
  <c r="C543" i="10"/>
  <c r="E542" i="10"/>
  <c r="C542" i="10"/>
  <c r="E541" i="10"/>
  <c r="C541" i="10"/>
  <c r="E540" i="10"/>
  <c r="C540" i="10"/>
  <c r="E539" i="10"/>
  <c r="C539" i="10"/>
  <c r="E538" i="10"/>
  <c r="C538" i="10"/>
  <c r="E537" i="10"/>
  <c r="C537" i="10"/>
  <c r="E536" i="10"/>
  <c r="C536" i="10"/>
  <c r="E535" i="10"/>
  <c r="C535" i="10"/>
  <c r="E534" i="10"/>
  <c r="C534" i="10"/>
  <c r="E533" i="10"/>
  <c r="C533" i="10"/>
  <c r="E532" i="10"/>
  <c r="C532" i="10"/>
  <c r="E531" i="10"/>
  <c r="C531" i="10"/>
  <c r="E530" i="10"/>
  <c r="C530" i="10"/>
  <c r="E529" i="10"/>
  <c r="C529" i="10"/>
  <c r="E528" i="10"/>
  <c r="C528" i="10"/>
  <c r="E527" i="10"/>
  <c r="C527" i="10"/>
  <c r="E526" i="10"/>
  <c r="C526" i="10"/>
  <c r="E525" i="10"/>
  <c r="C525" i="10"/>
  <c r="E524" i="10"/>
  <c r="C524" i="10"/>
  <c r="E523" i="10"/>
  <c r="C523" i="10"/>
  <c r="E522" i="10"/>
  <c r="C522" i="10"/>
  <c r="E521" i="10"/>
  <c r="C521" i="10"/>
  <c r="E520" i="10"/>
  <c r="C520" i="10"/>
  <c r="E519" i="10"/>
  <c r="C519" i="10"/>
  <c r="E518" i="10"/>
  <c r="C518" i="10"/>
  <c r="E517" i="10"/>
  <c r="C517" i="10"/>
  <c r="E516" i="10"/>
  <c r="C516" i="10"/>
  <c r="E515" i="10"/>
  <c r="C515" i="10"/>
  <c r="E514" i="10"/>
  <c r="C514" i="10"/>
  <c r="E513" i="10"/>
  <c r="C513" i="10"/>
  <c r="E512" i="10"/>
  <c r="C512" i="10"/>
  <c r="E511" i="10"/>
  <c r="C511" i="10"/>
  <c r="E510" i="10"/>
  <c r="C510" i="10"/>
  <c r="E509" i="10"/>
  <c r="C509" i="10"/>
  <c r="E508" i="10"/>
  <c r="C508" i="10"/>
  <c r="E507" i="10"/>
  <c r="C507" i="10"/>
  <c r="E506" i="10"/>
  <c r="C506" i="10"/>
  <c r="E505" i="10"/>
  <c r="C505" i="10"/>
  <c r="E504" i="10"/>
  <c r="C504" i="10"/>
  <c r="E503" i="10"/>
  <c r="C503" i="10"/>
  <c r="E502" i="10"/>
  <c r="C502" i="10"/>
  <c r="E501" i="10"/>
  <c r="C501" i="10"/>
  <c r="E500" i="10"/>
  <c r="C500" i="10"/>
  <c r="E499" i="10"/>
  <c r="C499" i="10"/>
  <c r="E498" i="10"/>
  <c r="C498" i="10"/>
  <c r="E497" i="10"/>
  <c r="C497" i="10"/>
  <c r="E496" i="10"/>
  <c r="C496" i="10"/>
  <c r="E495" i="10"/>
  <c r="C495" i="10"/>
  <c r="E494" i="10"/>
  <c r="C494" i="10"/>
  <c r="E493" i="10"/>
  <c r="C493" i="10"/>
  <c r="E492" i="10"/>
  <c r="C492" i="10"/>
  <c r="E491" i="10"/>
  <c r="C491" i="10"/>
  <c r="E490" i="10"/>
  <c r="C490" i="10"/>
  <c r="E489" i="10"/>
  <c r="C489" i="10"/>
  <c r="E488" i="10"/>
  <c r="C488" i="10"/>
  <c r="E487" i="10"/>
  <c r="C487" i="10"/>
  <c r="E486" i="10"/>
  <c r="C486" i="10"/>
  <c r="E485" i="10"/>
  <c r="C485" i="10"/>
  <c r="E484" i="10"/>
  <c r="C484" i="10"/>
  <c r="E483" i="10"/>
  <c r="C483" i="10"/>
  <c r="E482" i="10"/>
  <c r="C482" i="10"/>
  <c r="E481" i="10"/>
  <c r="C481" i="10"/>
  <c r="E480" i="10"/>
  <c r="C480" i="10"/>
  <c r="E479" i="10"/>
  <c r="C479" i="10"/>
  <c r="E478" i="10"/>
  <c r="C478" i="10"/>
  <c r="E477" i="10"/>
  <c r="C477" i="10"/>
  <c r="E476" i="10"/>
  <c r="C476" i="10"/>
  <c r="E475" i="10"/>
  <c r="C475" i="10"/>
  <c r="E474" i="10"/>
  <c r="C474" i="10"/>
  <c r="E473" i="10"/>
  <c r="C473" i="10"/>
  <c r="E472" i="10"/>
  <c r="C472" i="10"/>
  <c r="E471" i="10"/>
  <c r="C471" i="10"/>
  <c r="E470" i="10"/>
  <c r="C470" i="10"/>
  <c r="E469" i="10"/>
  <c r="C469" i="10"/>
  <c r="E468" i="10"/>
  <c r="C468" i="10"/>
  <c r="E467" i="10"/>
  <c r="C467" i="10"/>
  <c r="E466" i="10"/>
  <c r="C466" i="10"/>
  <c r="E465" i="10"/>
  <c r="C465" i="10"/>
  <c r="E464" i="10"/>
  <c r="C464" i="10"/>
  <c r="E463" i="10"/>
  <c r="C463" i="10"/>
  <c r="E462" i="10"/>
  <c r="C462" i="10"/>
  <c r="E461" i="10"/>
  <c r="C461" i="10"/>
  <c r="E460" i="10"/>
  <c r="C460" i="10"/>
  <c r="E459" i="10"/>
  <c r="C459" i="10"/>
  <c r="E458" i="10"/>
  <c r="C458" i="10"/>
  <c r="E457" i="10"/>
  <c r="C457" i="10"/>
  <c r="E456" i="10"/>
  <c r="C456" i="10"/>
  <c r="E455" i="10"/>
  <c r="C455" i="10"/>
  <c r="E454" i="10"/>
  <c r="C454" i="10"/>
  <c r="E453" i="10"/>
  <c r="C453" i="10"/>
  <c r="E452" i="10"/>
  <c r="C452" i="10"/>
  <c r="E451" i="10"/>
  <c r="C451" i="10"/>
  <c r="E450" i="10"/>
  <c r="C450" i="10"/>
  <c r="E449" i="10"/>
  <c r="C449" i="10"/>
  <c r="E448" i="10"/>
  <c r="C448" i="10"/>
  <c r="E447" i="10"/>
  <c r="C447" i="10"/>
  <c r="E446" i="10"/>
  <c r="C446" i="10"/>
  <c r="E445" i="10"/>
  <c r="C445" i="10"/>
  <c r="E444" i="10"/>
  <c r="C444" i="10"/>
  <c r="E443" i="10"/>
  <c r="C443" i="10"/>
  <c r="E442" i="10"/>
  <c r="C442" i="10"/>
  <c r="E441" i="10"/>
  <c r="C441" i="10"/>
  <c r="E440" i="10"/>
  <c r="C440" i="10"/>
  <c r="E439" i="10"/>
  <c r="C439" i="10"/>
  <c r="E438" i="10"/>
  <c r="C438" i="10"/>
  <c r="E437" i="10"/>
  <c r="C437" i="10"/>
  <c r="E436" i="10"/>
  <c r="C436" i="10"/>
  <c r="E435" i="10"/>
  <c r="C435" i="10"/>
  <c r="E434" i="10"/>
  <c r="C434" i="10"/>
  <c r="E433" i="10"/>
  <c r="C433" i="10"/>
  <c r="E432" i="10"/>
  <c r="C432" i="10"/>
  <c r="E431" i="10"/>
  <c r="C431" i="10"/>
  <c r="E430" i="10"/>
  <c r="C430" i="10"/>
  <c r="E429" i="10"/>
  <c r="C429" i="10"/>
  <c r="E428" i="10"/>
  <c r="C428" i="10"/>
  <c r="E427" i="10"/>
  <c r="C427" i="10"/>
  <c r="E426" i="10"/>
  <c r="C426" i="10"/>
  <c r="E425" i="10"/>
  <c r="C425" i="10"/>
  <c r="E424" i="10"/>
  <c r="C424" i="10"/>
  <c r="E423" i="10"/>
  <c r="C423" i="10"/>
  <c r="E422" i="10"/>
  <c r="C422" i="10"/>
  <c r="E421" i="10"/>
  <c r="C421" i="10"/>
  <c r="E420" i="10"/>
  <c r="C420" i="10"/>
  <c r="E419" i="10"/>
  <c r="C419" i="10"/>
  <c r="E418" i="10"/>
  <c r="C418" i="10"/>
  <c r="E417" i="10"/>
  <c r="C417" i="10"/>
  <c r="E416" i="10"/>
  <c r="C416" i="10"/>
  <c r="E415" i="10"/>
  <c r="C415" i="10"/>
  <c r="E414" i="10"/>
  <c r="C414" i="10"/>
  <c r="E413" i="10"/>
  <c r="C413" i="10"/>
  <c r="E412" i="10"/>
  <c r="C412" i="10"/>
  <c r="E411" i="10"/>
  <c r="C411" i="10"/>
  <c r="E410" i="10"/>
  <c r="C410" i="10"/>
  <c r="E409" i="10"/>
  <c r="C409" i="10"/>
  <c r="E408" i="10"/>
  <c r="C408" i="10"/>
  <c r="E407" i="10"/>
  <c r="C407" i="10"/>
  <c r="E406" i="10"/>
  <c r="C406" i="10"/>
  <c r="E405" i="10"/>
  <c r="C405" i="10"/>
  <c r="E404" i="10"/>
  <c r="C404" i="10"/>
  <c r="E403" i="10"/>
  <c r="C403" i="10"/>
  <c r="E402" i="10"/>
  <c r="C402" i="10"/>
  <c r="E401" i="10"/>
  <c r="C401" i="10"/>
  <c r="E400" i="10"/>
  <c r="C400" i="10"/>
  <c r="E399" i="10"/>
  <c r="C399" i="10"/>
  <c r="E398" i="10"/>
  <c r="C398" i="10"/>
  <c r="E397" i="10"/>
  <c r="C397" i="10"/>
  <c r="E396" i="10"/>
  <c r="C396" i="10"/>
  <c r="E395" i="10"/>
  <c r="C395" i="10"/>
  <c r="E394" i="10"/>
  <c r="C394" i="10"/>
  <c r="E393" i="10"/>
  <c r="C393" i="10"/>
  <c r="E392" i="10"/>
  <c r="C392" i="10"/>
  <c r="E391" i="10"/>
  <c r="C391" i="10"/>
  <c r="E390" i="10"/>
  <c r="C390" i="10"/>
  <c r="E389" i="10"/>
  <c r="C389" i="10"/>
  <c r="E388" i="10"/>
  <c r="C388" i="10"/>
  <c r="E387" i="10"/>
  <c r="C387" i="10"/>
  <c r="E386" i="10"/>
  <c r="C386" i="10"/>
  <c r="E385" i="10"/>
  <c r="C385" i="10"/>
  <c r="E384" i="10"/>
  <c r="C384" i="10"/>
  <c r="E383" i="10"/>
  <c r="C383" i="10"/>
  <c r="E382" i="10"/>
  <c r="C382" i="10"/>
  <c r="E381" i="10"/>
  <c r="C381" i="10"/>
  <c r="E380" i="10"/>
  <c r="C380" i="10"/>
  <c r="E379" i="10"/>
  <c r="C379" i="10"/>
  <c r="E378" i="10"/>
  <c r="C378" i="10"/>
  <c r="E377" i="10"/>
  <c r="C377" i="10"/>
  <c r="E376" i="10"/>
  <c r="C376" i="10"/>
  <c r="E375" i="10"/>
  <c r="C375" i="10"/>
  <c r="E374" i="10"/>
  <c r="C374" i="10"/>
  <c r="E373" i="10"/>
  <c r="C373" i="10"/>
  <c r="E372" i="10"/>
  <c r="C372" i="10"/>
  <c r="E371" i="10"/>
  <c r="C371" i="10"/>
  <c r="E370" i="10"/>
  <c r="C370" i="10"/>
  <c r="E369" i="10"/>
  <c r="C369" i="10"/>
  <c r="E368" i="10"/>
  <c r="C368" i="10"/>
  <c r="E367" i="10"/>
  <c r="C367" i="10"/>
  <c r="E366" i="10"/>
  <c r="C366" i="10"/>
  <c r="E365" i="10"/>
  <c r="C365" i="10"/>
  <c r="E364" i="10"/>
  <c r="C364" i="10"/>
  <c r="E363" i="10"/>
  <c r="C363" i="10"/>
  <c r="E362" i="10"/>
  <c r="C362" i="10"/>
  <c r="E361" i="10"/>
  <c r="C361" i="10"/>
  <c r="E360" i="10"/>
  <c r="C360" i="10"/>
  <c r="E359" i="10"/>
  <c r="C359" i="10"/>
  <c r="E358" i="10"/>
  <c r="C358" i="10"/>
  <c r="E357" i="10"/>
  <c r="C357" i="10"/>
  <c r="E356" i="10"/>
  <c r="C356" i="10"/>
  <c r="E355" i="10"/>
  <c r="C355" i="10"/>
  <c r="E354" i="10"/>
  <c r="C354" i="10"/>
  <c r="E353" i="10"/>
  <c r="C353" i="10"/>
  <c r="E352" i="10"/>
  <c r="C352" i="10"/>
  <c r="E351" i="10"/>
  <c r="C351" i="10"/>
  <c r="E350" i="10"/>
  <c r="C350" i="10"/>
  <c r="E349" i="10"/>
  <c r="C349" i="10"/>
  <c r="E348" i="10"/>
  <c r="C348" i="10"/>
  <c r="E347" i="10"/>
  <c r="C347" i="10"/>
  <c r="E346" i="10"/>
  <c r="C346" i="10"/>
  <c r="E345" i="10"/>
  <c r="C345" i="10"/>
  <c r="E344" i="10"/>
  <c r="C344" i="10"/>
  <c r="E343" i="10"/>
  <c r="C343" i="10"/>
  <c r="E342" i="10"/>
  <c r="C342" i="10"/>
  <c r="E341" i="10"/>
  <c r="C341" i="10"/>
  <c r="E340" i="10"/>
  <c r="C340" i="10"/>
  <c r="E339" i="10"/>
  <c r="C339" i="10"/>
  <c r="E338" i="10"/>
  <c r="C338" i="10"/>
  <c r="E337" i="10"/>
  <c r="C337" i="10"/>
  <c r="E336" i="10"/>
  <c r="C336" i="10"/>
  <c r="E335" i="10"/>
  <c r="C335" i="10"/>
  <c r="E334" i="10"/>
  <c r="C334" i="10"/>
  <c r="E333" i="10"/>
  <c r="C333" i="10"/>
  <c r="E332" i="10"/>
  <c r="C332" i="10"/>
  <c r="E331" i="10"/>
  <c r="C331" i="10"/>
  <c r="E330" i="10"/>
  <c r="C330" i="10"/>
  <c r="E329" i="10"/>
  <c r="C329" i="10"/>
  <c r="E328" i="10"/>
  <c r="C328" i="10"/>
  <c r="E327" i="10"/>
  <c r="C327" i="10"/>
  <c r="E326" i="10"/>
  <c r="C326" i="10"/>
  <c r="E325" i="10"/>
  <c r="C325" i="10"/>
  <c r="E324" i="10"/>
  <c r="C324" i="10"/>
  <c r="E323" i="10"/>
  <c r="C323" i="10"/>
  <c r="E322" i="10"/>
  <c r="C322" i="10"/>
  <c r="E321" i="10"/>
  <c r="C321" i="10"/>
  <c r="E320" i="10"/>
  <c r="C320" i="10"/>
  <c r="E319" i="10"/>
  <c r="C319" i="10"/>
  <c r="E318" i="10"/>
  <c r="C318" i="10"/>
  <c r="E317" i="10"/>
  <c r="C317" i="10"/>
  <c r="E316" i="10"/>
  <c r="C316" i="10"/>
  <c r="E315" i="10"/>
  <c r="C315" i="10"/>
  <c r="E314" i="10"/>
  <c r="C314" i="10"/>
  <c r="E313" i="10"/>
  <c r="C313" i="10"/>
  <c r="E312" i="10"/>
  <c r="C312" i="10"/>
  <c r="E311" i="10"/>
  <c r="C311" i="10"/>
  <c r="E310" i="10"/>
  <c r="C310" i="10"/>
  <c r="E309" i="10"/>
  <c r="C309" i="10"/>
  <c r="E308" i="10"/>
  <c r="C308" i="10"/>
  <c r="E307" i="10"/>
  <c r="C307" i="10"/>
  <c r="E306" i="10"/>
  <c r="C306" i="10"/>
  <c r="E305" i="10"/>
  <c r="C305" i="10"/>
  <c r="E304" i="10"/>
  <c r="C304" i="10"/>
  <c r="E303" i="10"/>
  <c r="C303" i="10"/>
  <c r="E302" i="10"/>
  <c r="C302" i="10"/>
  <c r="E301" i="10"/>
  <c r="C301" i="10"/>
  <c r="E300" i="10"/>
  <c r="C300" i="10"/>
  <c r="E299" i="10"/>
  <c r="C299" i="10"/>
  <c r="E298" i="10"/>
  <c r="C298" i="10"/>
  <c r="E297" i="10"/>
  <c r="C297" i="10"/>
  <c r="E296" i="10"/>
  <c r="C296" i="10"/>
  <c r="E295" i="10"/>
  <c r="C295" i="10"/>
  <c r="E294" i="10"/>
  <c r="C294" i="10"/>
  <c r="E293" i="10"/>
  <c r="C293" i="10"/>
  <c r="E292" i="10"/>
  <c r="C292" i="10"/>
  <c r="E291" i="10"/>
  <c r="C291" i="10"/>
  <c r="E290" i="10"/>
  <c r="C290" i="10"/>
  <c r="E289" i="10"/>
  <c r="C289" i="10"/>
  <c r="E288" i="10"/>
  <c r="C288" i="10"/>
  <c r="E287" i="10"/>
  <c r="C287" i="10"/>
  <c r="E286" i="10"/>
  <c r="C286" i="10"/>
  <c r="E285" i="10"/>
  <c r="C285" i="10"/>
  <c r="E284" i="10"/>
  <c r="C284" i="10"/>
  <c r="E283" i="10"/>
  <c r="C283" i="10"/>
  <c r="E282" i="10"/>
  <c r="C282" i="10"/>
  <c r="E281" i="10"/>
  <c r="C281" i="10"/>
  <c r="E280" i="10"/>
  <c r="C280" i="10"/>
  <c r="E279" i="10"/>
  <c r="C279" i="10"/>
  <c r="E278" i="10"/>
  <c r="C278" i="10"/>
  <c r="E277" i="10"/>
  <c r="C277" i="10"/>
  <c r="E276" i="10"/>
  <c r="C276" i="10"/>
  <c r="E275" i="10"/>
  <c r="C275" i="10"/>
  <c r="E274" i="10"/>
  <c r="C274" i="10"/>
  <c r="E273" i="10"/>
  <c r="C273" i="10"/>
  <c r="E272" i="10"/>
  <c r="C272" i="10"/>
  <c r="E271" i="10"/>
  <c r="C271" i="10"/>
  <c r="E270" i="10"/>
  <c r="C270" i="10"/>
  <c r="E269" i="10"/>
  <c r="C269" i="10"/>
  <c r="E268" i="10"/>
  <c r="C268" i="10"/>
  <c r="E267" i="10"/>
  <c r="C267" i="10"/>
  <c r="E266" i="10"/>
  <c r="C266" i="10"/>
  <c r="E265" i="10"/>
  <c r="C265" i="10"/>
  <c r="E264" i="10"/>
  <c r="C264" i="10"/>
  <c r="E263" i="10"/>
  <c r="C263" i="10"/>
  <c r="E262" i="10"/>
  <c r="C262" i="10"/>
  <c r="E261" i="10"/>
  <c r="C261" i="10"/>
  <c r="E260" i="10"/>
  <c r="C260" i="10"/>
  <c r="E259" i="10"/>
  <c r="C259" i="10"/>
  <c r="E258" i="10"/>
  <c r="C258" i="10"/>
  <c r="E257" i="10"/>
  <c r="C257" i="10"/>
  <c r="E256" i="10"/>
  <c r="C256" i="10"/>
  <c r="E255" i="10"/>
  <c r="C255" i="10"/>
  <c r="E254" i="10"/>
  <c r="C254" i="10"/>
  <c r="E253" i="10"/>
  <c r="C253" i="10"/>
  <c r="E252" i="10"/>
  <c r="C252" i="10"/>
  <c r="E251" i="10"/>
  <c r="C251" i="10"/>
  <c r="E250" i="10"/>
  <c r="C250" i="10"/>
  <c r="E249" i="10"/>
  <c r="C249" i="10"/>
  <c r="E248" i="10"/>
  <c r="C248" i="10"/>
  <c r="E247" i="10"/>
  <c r="C247" i="10"/>
  <c r="E246" i="10"/>
  <c r="C246" i="10"/>
  <c r="E245" i="10"/>
  <c r="C245" i="10"/>
  <c r="E244" i="10"/>
  <c r="C244" i="10"/>
  <c r="E243" i="10"/>
  <c r="C243" i="10"/>
  <c r="E242" i="10"/>
  <c r="C242" i="10"/>
  <c r="E241" i="10"/>
  <c r="C241" i="10"/>
  <c r="E240" i="10"/>
  <c r="C240" i="10"/>
  <c r="E239" i="10"/>
  <c r="C239" i="10"/>
  <c r="E238" i="10"/>
  <c r="C238" i="10"/>
  <c r="E237" i="10"/>
  <c r="C237" i="10"/>
  <c r="E236" i="10"/>
  <c r="C236" i="10"/>
  <c r="E235" i="10"/>
  <c r="C235" i="10"/>
  <c r="E234" i="10"/>
  <c r="C234" i="10"/>
  <c r="E233" i="10"/>
  <c r="C233" i="10"/>
  <c r="E232" i="10"/>
  <c r="C232" i="10"/>
  <c r="E231" i="10"/>
  <c r="C231" i="10"/>
  <c r="E230" i="10"/>
  <c r="C230" i="10"/>
  <c r="E229" i="10"/>
  <c r="C229" i="10"/>
  <c r="E228" i="10"/>
  <c r="C228" i="10"/>
  <c r="E227" i="10"/>
  <c r="C227" i="10"/>
  <c r="E226" i="10"/>
  <c r="C226" i="10"/>
  <c r="E225" i="10"/>
  <c r="C225" i="10"/>
  <c r="E224" i="10"/>
  <c r="C224" i="10"/>
  <c r="E223" i="10"/>
  <c r="C223" i="10"/>
  <c r="E222" i="10"/>
  <c r="C222" i="10"/>
  <c r="E221" i="10"/>
  <c r="C221" i="10"/>
  <c r="E220" i="10"/>
  <c r="C220" i="10"/>
  <c r="E219" i="10"/>
  <c r="C219" i="10"/>
  <c r="E218" i="10"/>
  <c r="C218" i="10"/>
  <c r="E217" i="10"/>
  <c r="C217" i="10"/>
  <c r="E216" i="10"/>
  <c r="C216" i="10"/>
  <c r="E215" i="10"/>
  <c r="C215" i="10"/>
  <c r="E214" i="10"/>
  <c r="C214" i="10"/>
  <c r="E213" i="10"/>
  <c r="C213" i="10"/>
  <c r="E212" i="10"/>
  <c r="C212" i="10"/>
  <c r="E211" i="10"/>
  <c r="C211" i="10"/>
  <c r="E210" i="10"/>
  <c r="C210" i="10"/>
  <c r="E209" i="10"/>
  <c r="C209" i="10"/>
  <c r="E208" i="10"/>
  <c r="C208" i="10"/>
  <c r="E207" i="10"/>
  <c r="C207" i="10"/>
  <c r="E206" i="10"/>
  <c r="C206" i="10"/>
  <c r="E205" i="10"/>
  <c r="C205" i="10"/>
  <c r="E204" i="10"/>
  <c r="C204" i="10"/>
  <c r="E203" i="10"/>
  <c r="C203" i="10"/>
  <c r="E202" i="10"/>
  <c r="C202" i="10"/>
  <c r="E201" i="10"/>
  <c r="C201" i="10"/>
  <c r="E200" i="10"/>
  <c r="C200" i="10"/>
  <c r="E199" i="10"/>
  <c r="C199" i="10"/>
  <c r="E198" i="10"/>
  <c r="C198" i="10"/>
  <c r="E197" i="10"/>
  <c r="C197" i="10"/>
  <c r="E196" i="10"/>
  <c r="C196" i="10"/>
  <c r="E195" i="10"/>
  <c r="C195" i="10"/>
  <c r="E194" i="10"/>
  <c r="C194" i="10"/>
  <c r="E193" i="10"/>
  <c r="C193" i="10"/>
  <c r="E192" i="10"/>
  <c r="C192" i="10"/>
  <c r="E191" i="10"/>
  <c r="C191" i="10"/>
  <c r="E190" i="10"/>
  <c r="C190" i="10"/>
  <c r="E189" i="10"/>
  <c r="C189" i="10"/>
  <c r="E188" i="10"/>
  <c r="C188" i="10"/>
  <c r="E187" i="10"/>
  <c r="C187" i="10"/>
  <c r="E186" i="10"/>
  <c r="C186" i="10"/>
  <c r="E185" i="10"/>
  <c r="C185" i="10"/>
  <c r="E184" i="10"/>
  <c r="C184" i="10"/>
  <c r="E183" i="10"/>
  <c r="C183" i="10"/>
  <c r="E182" i="10"/>
  <c r="C182" i="10"/>
  <c r="E181" i="10"/>
  <c r="C181" i="10"/>
  <c r="E180" i="10"/>
  <c r="C180" i="10"/>
  <c r="E179" i="10"/>
  <c r="C179" i="10"/>
  <c r="E178" i="10"/>
  <c r="C178" i="10"/>
  <c r="E177" i="10"/>
  <c r="C177" i="10"/>
  <c r="E176" i="10"/>
  <c r="C176" i="10"/>
  <c r="E175" i="10"/>
  <c r="C175" i="10"/>
  <c r="E174" i="10"/>
  <c r="C174" i="10"/>
  <c r="E173" i="10"/>
  <c r="C173" i="10"/>
  <c r="E172" i="10"/>
  <c r="C172" i="10"/>
  <c r="E171" i="10"/>
  <c r="C171" i="10"/>
  <c r="E170" i="10"/>
  <c r="C170" i="10"/>
  <c r="E169" i="10"/>
  <c r="C169" i="10"/>
  <c r="E168" i="10"/>
  <c r="C168" i="10"/>
  <c r="E167" i="10"/>
  <c r="C167" i="10"/>
  <c r="E166" i="10"/>
  <c r="C166" i="10"/>
  <c r="E165" i="10"/>
  <c r="C165" i="10"/>
  <c r="E164" i="10"/>
  <c r="C164" i="10"/>
  <c r="E163" i="10"/>
  <c r="C163" i="10"/>
  <c r="E162" i="10"/>
  <c r="C162" i="10"/>
  <c r="E161" i="10"/>
  <c r="C161" i="10"/>
  <c r="E160" i="10"/>
  <c r="C160" i="10"/>
  <c r="E159" i="10"/>
  <c r="C159" i="10"/>
  <c r="E158" i="10"/>
  <c r="C158" i="10"/>
  <c r="E157" i="10"/>
  <c r="C157" i="10"/>
  <c r="E156" i="10"/>
  <c r="C156" i="10"/>
  <c r="E155" i="10"/>
  <c r="C155" i="10"/>
  <c r="E154" i="10"/>
  <c r="C154" i="10"/>
  <c r="E153" i="10"/>
  <c r="C153" i="10"/>
  <c r="E152" i="10"/>
  <c r="C152" i="10"/>
  <c r="E151" i="10"/>
  <c r="C151" i="10"/>
  <c r="E150" i="10"/>
  <c r="C150" i="10"/>
  <c r="E149" i="10"/>
  <c r="C149" i="10"/>
  <c r="E148" i="10"/>
  <c r="C148" i="10"/>
  <c r="E147" i="10"/>
  <c r="C147" i="10"/>
  <c r="E146" i="10"/>
  <c r="C146" i="10"/>
  <c r="E145" i="10"/>
  <c r="C145" i="10"/>
  <c r="E144" i="10"/>
  <c r="C144" i="10"/>
  <c r="E143" i="10"/>
  <c r="C143" i="10"/>
  <c r="E142" i="10"/>
  <c r="C142" i="10"/>
  <c r="E141" i="10"/>
  <c r="C141" i="10"/>
  <c r="E140" i="10"/>
  <c r="C140" i="10"/>
  <c r="E139" i="10"/>
  <c r="C139" i="10"/>
  <c r="E138" i="10"/>
  <c r="C138" i="10"/>
  <c r="E137" i="10"/>
  <c r="C137" i="10"/>
  <c r="E136" i="10"/>
  <c r="C136" i="10"/>
  <c r="E135" i="10"/>
  <c r="C135" i="10"/>
  <c r="E134" i="10"/>
  <c r="C134" i="10"/>
  <c r="E133" i="10"/>
  <c r="C133" i="10"/>
  <c r="E132" i="10"/>
  <c r="C132" i="10"/>
  <c r="E131" i="10"/>
  <c r="C131" i="10"/>
  <c r="E130" i="10"/>
  <c r="C130" i="10"/>
  <c r="E129" i="10"/>
  <c r="C129" i="10"/>
  <c r="E128" i="10"/>
  <c r="C128" i="10"/>
  <c r="E127" i="10"/>
  <c r="C127" i="10"/>
  <c r="E126" i="10"/>
  <c r="C126" i="10"/>
  <c r="E125" i="10"/>
  <c r="C125" i="10"/>
  <c r="E124" i="10"/>
  <c r="C124" i="10"/>
  <c r="E123" i="10"/>
  <c r="C123" i="10"/>
  <c r="E122" i="10"/>
  <c r="C122" i="10"/>
  <c r="E121" i="10"/>
  <c r="C121" i="10"/>
  <c r="E120" i="10"/>
  <c r="C120" i="10"/>
  <c r="E119" i="10"/>
  <c r="C119" i="10"/>
  <c r="E118" i="10"/>
  <c r="C118" i="10"/>
  <c r="E117" i="10"/>
  <c r="C117" i="10"/>
  <c r="E116" i="10"/>
  <c r="C116" i="10"/>
  <c r="E115" i="10"/>
  <c r="C115" i="10"/>
  <c r="E114" i="10"/>
  <c r="C114" i="10"/>
  <c r="E113" i="10"/>
  <c r="C113" i="10"/>
  <c r="E112" i="10"/>
  <c r="C112" i="10"/>
  <c r="E111" i="10"/>
  <c r="C111" i="10"/>
  <c r="E110" i="10"/>
  <c r="C110" i="10"/>
  <c r="E109" i="10"/>
  <c r="C109" i="10"/>
  <c r="E108" i="10"/>
  <c r="C108" i="10"/>
  <c r="E107" i="10"/>
  <c r="C107" i="10"/>
  <c r="E106" i="10"/>
  <c r="C106" i="10"/>
  <c r="E105" i="10"/>
  <c r="C105" i="10"/>
  <c r="E104" i="10"/>
  <c r="C104" i="10"/>
  <c r="E103" i="10"/>
  <c r="C103" i="10"/>
  <c r="E102" i="10"/>
  <c r="C102" i="10"/>
  <c r="E101" i="10"/>
  <c r="C101" i="10"/>
  <c r="E100" i="10"/>
  <c r="C100" i="10"/>
  <c r="E99" i="10"/>
  <c r="C99" i="10"/>
  <c r="E98" i="10"/>
  <c r="C98" i="10"/>
  <c r="E97" i="10"/>
  <c r="C97" i="10"/>
  <c r="E96" i="10"/>
  <c r="C96" i="10"/>
  <c r="E95" i="10"/>
  <c r="C95" i="10"/>
  <c r="E94" i="10"/>
  <c r="C94" i="10"/>
  <c r="E93" i="10"/>
  <c r="C93" i="10"/>
  <c r="E92" i="10"/>
  <c r="C92" i="10"/>
  <c r="E91" i="10"/>
  <c r="C91" i="10"/>
  <c r="E90" i="10"/>
  <c r="C90" i="10"/>
  <c r="E89" i="10"/>
  <c r="C89" i="10"/>
  <c r="E88" i="10"/>
  <c r="C88" i="10"/>
  <c r="E87" i="10"/>
  <c r="C87" i="10"/>
  <c r="E86" i="10"/>
  <c r="C86" i="10"/>
  <c r="E85" i="10"/>
  <c r="C85" i="10"/>
  <c r="E84" i="10"/>
  <c r="C84" i="10"/>
  <c r="E83" i="10"/>
  <c r="C83" i="10"/>
  <c r="E82" i="10"/>
  <c r="C82" i="10"/>
  <c r="E81" i="10"/>
  <c r="C81" i="10"/>
  <c r="E80" i="10"/>
  <c r="C80" i="10"/>
  <c r="E79" i="10"/>
  <c r="C79" i="10"/>
  <c r="E78" i="10"/>
  <c r="C78" i="10"/>
  <c r="E77" i="10"/>
  <c r="C77" i="10"/>
  <c r="E76" i="10"/>
  <c r="C76" i="10"/>
  <c r="E75" i="10"/>
  <c r="C75" i="10"/>
  <c r="E74" i="10"/>
  <c r="C74" i="10"/>
  <c r="E73" i="10"/>
  <c r="C73" i="10"/>
  <c r="E72" i="10"/>
  <c r="C72" i="10"/>
  <c r="E71" i="10"/>
  <c r="C71" i="10"/>
  <c r="E70" i="10"/>
  <c r="C70" i="10"/>
  <c r="E69" i="10"/>
  <c r="C69" i="10"/>
  <c r="E68" i="10"/>
  <c r="C68" i="10"/>
  <c r="E67" i="10"/>
  <c r="C67" i="10"/>
  <c r="E66" i="10"/>
  <c r="C66" i="10"/>
  <c r="E65" i="10"/>
  <c r="C65" i="10"/>
  <c r="E64" i="10"/>
  <c r="C64" i="10"/>
  <c r="E63" i="10"/>
  <c r="C63" i="10"/>
  <c r="E62" i="10"/>
  <c r="C62" i="10"/>
  <c r="E61" i="10"/>
  <c r="C61" i="10"/>
  <c r="E60" i="10"/>
  <c r="C60" i="10"/>
  <c r="E59" i="10"/>
  <c r="C59" i="10"/>
  <c r="E58" i="10"/>
  <c r="C58" i="10"/>
  <c r="E57" i="10"/>
  <c r="C57" i="10"/>
  <c r="E56" i="10"/>
  <c r="C56" i="10"/>
  <c r="E55" i="10"/>
  <c r="C55" i="10"/>
  <c r="E54" i="10"/>
  <c r="C54" i="10"/>
  <c r="E53" i="10"/>
  <c r="C53" i="10"/>
  <c r="E52" i="10"/>
  <c r="C52" i="10"/>
  <c r="E51" i="10"/>
  <c r="C51" i="10"/>
  <c r="E50" i="10"/>
  <c r="C50" i="10"/>
  <c r="E49" i="10"/>
  <c r="C49" i="10"/>
  <c r="E48" i="10"/>
  <c r="C48" i="10"/>
  <c r="E47" i="10"/>
  <c r="C47" i="10"/>
  <c r="E46" i="10"/>
  <c r="C46" i="10"/>
  <c r="E45" i="10"/>
  <c r="C45" i="10"/>
  <c r="E44" i="10"/>
  <c r="C44" i="10"/>
  <c r="E43" i="10"/>
  <c r="C43" i="10"/>
  <c r="E42" i="10"/>
  <c r="C42" i="10"/>
  <c r="E41" i="10"/>
  <c r="C41" i="10"/>
  <c r="E40" i="10"/>
  <c r="C40" i="10"/>
  <c r="E39" i="10"/>
  <c r="C39" i="10"/>
  <c r="E38" i="10"/>
  <c r="C38" i="10"/>
  <c r="E37" i="10"/>
  <c r="C37" i="10"/>
  <c r="E36" i="10"/>
  <c r="C36" i="10"/>
  <c r="E35" i="10"/>
  <c r="C35" i="10"/>
  <c r="E34" i="10"/>
  <c r="C34" i="10"/>
  <c r="E33" i="10"/>
  <c r="C33" i="10"/>
  <c r="E32" i="10"/>
  <c r="C32" i="10"/>
  <c r="E31" i="10"/>
  <c r="C31" i="10"/>
  <c r="E30" i="10"/>
  <c r="C30" i="10"/>
  <c r="E29" i="10"/>
  <c r="C29" i="10"/>
  <c r="E28" i="10"/>
  <c r="C28" i="10"/>
  <c r="E27" i="10"/>
  <c r="C27" i="10"/>
  <c r="E26" i="10"/>
  <c r="C26" i="10"/>
  <c r="E25" i="10"/>
  <c r="C25" i="10"/>
  <c r="E24" i="10"/>
  <c r="C24" i="10"/>
  <c r="E23" i="10"/>
  <c r="C23" i="10"/>
  <c r="E22" i="10"/>
  <c r="C22" i="10"/>
  <c r="E21" i="10"/>
  <c r="C21" i="10"/>
  <c r="E20" i="10"/>
  <c r="C20" i="10"/>
  <c r="E19" i="10"/>
  <c r="C19" i="10"/>
  <c r="E18" i="10"/>
  <c r="C18" i="10"/>
  <c r="B1" i="1" l="1"/>
  <c r="J4000" i="8"/>
  <c r="E4000" i="8"/>
  <c r="J3999" i="8"/>
  <c r="E3999" i="8"/>
  <c r="J3998" i="8"/>
  <c r="E3998" i="8"/>
  <c r="J3997" i="8"/>
  <c r="E3997" i="8"/>
  <c r="J3996" i="8"/>
  <c r="E3996" i="8"/>
  <c r="J3995" i="8"/>
  <c r="E3995" i="8"/>
  <c r="J3994" i="8"/>
  <c r="E3994" i="8"/>
  <c r="J3993" i="8"/>
  <c r="E3993" i="8"/>
  <c r="J3992" i="8"/>
  <c r="E3992" i="8"/>
  <c r="J3991" i="8"/>
  <c r="E3991" i="8"/>
  <c r="J3990" i="8"/>
  <c r="E3990" i="8"/>
  <c r="J3989" i="8"/>
  <c r="E3989" i="8"/>
  <c r="J3988" i="8"/>
  <c r="E3988" i="8"/>
  <c r="J3987" i="8"/>
  <c r="E3987" i="8"/>
  <c r="J3986" i="8"/>
  <c r="E3986" i="8"/>
  <c r="J3985" i="8"/>
  <c r="E3985" i="8"/>
  <c r="J3984" i="8"/>
  <c r="E3984" i="8"/>
  <c r="J3983" i="8"/>
  <c r="E3983" i="8"/>
  <c r="J3982" i="8"/>
  <c r="E3982" i="8"/>
  <c r="J3981" i="8"/>
  <c r="E3981" i="8"/>
  <c r="J3980" i="8"/>
  <c r="E3980" i="8"/>
  <c r="J3979" i="8"/>
  <c r="E3979" i="8"/>
  <c r="J3978" i="8"/>
  <c r="E3978" i="8"/>
  <c r="J3977" i="8"/>
  <c r="E3977" i="8"/>
  <c r="J3976" i="8"/>
  <c r="E3976" i="8"/>
  <c r="J3975" i="8"/>
  <c r="E3975" i="8"/>
  <c r="J3974" i="8"/>
  <c r="E3974" i="8"/>
  <c r="J3973" i="8"/>
  <c r="E3973" i="8"/>
  <c r="J3972" i="8"/>
  <c r="E3972" i="8"/>
  <c r="J3971" i="8"/>
  <c r="E3971" i="8"/>
  <c r="J3970" i="8"/>
  <c r="E3970" i="8"/>
  <c r="J3969" i="8"/>
  <c r="E3969" i="8"/>
  <c r="J3968" i="8"/>
  <c r="E3968" i="8"/>
  <c r="J3967" i="8"/>
  <c r="E3967" i="8"/>
  <c r="J3966" i="8"/>
  <c r="E3966" i="8"/>
  <c r="J3965" i="8"/>
  <c r="E3965" i="8"/>
  <c r="J3964" i="8"/>
  <c r="E3964" i="8"/>
  <c r="J3963" i="8"/>
  <c r="E3963" i="8"/>
  <c r="J3962" i="8"/>
  <c r="E3962" i="8"/>
  <c r="J3961" i="8"/>
  <c r="E3961" i="8"/>
  <c r="J3960" i="8"/>
  <c r="E3960" i="8"/>
  <c r="J3959" i="8"/>
  <c r="E3959" i="8"/>
  <c r="J3958" i="8"/>
  <c r="E3958" i="8"/>
  <c r="J3957" i="8"/>
  <c r="E3957" i="8"/>
  <c r="J3956" i="8"/>
  <c r="E3956" i="8"/>
  <c r="J3955" i="8"/>
  <c r="E3955" i="8"/>
  <c r="J3954" i="8"/>
  <c r="E3954" i="8"/>
  <c r="J3953" i="8"/>
  <c r="E3953" i="8"/>
  <c r="J3952" i="8"/>
  <c r="E3952" i="8"/>
  <c r="J3951" i="8"/>
  <c r="E3951" i="8"/>
  <c r="J3950" i="8"/>
  <c r="E3950" i="8"/>
  <c r="J3949" i="8"/>
  <c r="E3949" i="8"/>
  <c r="J3948" i="8"/>
  <c r="E3948" i="8"/>
  <c r="J3947" i="8"/>
  <c r="E3947" i="8"/>
  <c r="J3946" i="8"/>
  <c r="E3946" i="8"/>
  <c r="J3945" i="8"/>
  <c r="E3945" i="8"/>
  <c r="J3944" i="8"/>
  <c r="E3944" i="8"/>
  <c r="J3943" i="8"/>
  <c r="E3943" i="8"/>
  <c r="J3942" i="8"/>
  <c r="E3942" i="8"/>
  <c r="J3941" i="8"/>
  <c r="E3941" i="8"/>
  <c r="J3940" i="8"/>
  <c r="E3940" i="8"/>
  <c r="J3939" i="8"/>
  <c r="E3939" i="8"/>
  <c r="J3938" i="8"/>
  <c r="E3938" i="8"/>
  <c r="J3937" i="8"/>
  <c r="E3937" i="8"/>
  <c r="J3936" i="8"/>
  <c r="E3936" i="8"/>
  <c r="J3935" i="8"/>
  <c r="E3935" i="8"/>
  <c r="J3934" i="8"/>
  <c r="E3934" i="8"/>
  <c r="J3933" i="8"/>
  <c r="E3933" i="8"/>
  <c r="J3932" i="8"/>
  <c r="E3932" i="8"/>
  <c r="J3931" i="8"/>
  <c r="E3931" i="8"/>
  <c r="J3930" i="8"/>
  <c r="E3930" i="8"/>
  <c r="J3929" i="8"/>
  <c r="E3929" i="8"/>
  <c r="J3928" i="8"/>
  <c r="E3928" i="8"/>
  <c r="J3927" i="8"/>
  <c r="E3927" i="8"/>
  <c r="J3926" i="8"/>
  <c r="E3926" i="8"/>
  <c r="J3925" i="8"/>
  <c r="E3925" i="8"/>
  <c r="J3924" i="8"/>
  <c r="E3924" i="8"/>
  <c r="J3923" i="8"/>
  <c r="E3923" i="8"/>
  <c r="J3922" i="8"/>
  <c r="E3922" i="8"/>
  <c r="J3921" i="8"/>
  <c r="E3921" i="8"/>
  <c r="J3920" i="8"/>
  <c r="E3920" i="8"/>
  <c r="J3919" i="8"/>
  <c r="E3919" i="8"/>
  <c r="J3918" i="8"/>
  <c r="E3918" i="8"/>
  <c r="J3917" i="8"/>
  <c r="E3917" i="8"/>
  <c r="J3916" i="8"/>
  <c r="E3916" i="8"/>
  <c r="J3915" i="8"/>
  <c r="E3915" i="8"/>
  <c r="J3914" i="8"/>
  <c r="E3914" i="8"/>
  <c r="J3913" i="8"/>
  <c r="E3913" i="8"/>
  <c r="J3912" i="8"/>
  <c r="E3912" i="8"/>
  <c r="J3911" i="8"/>
  <c r="E3911" i="8"/>
  <c r="J3910" i="8"/>
  <c r="E3910" i="8"/>
  <c r="J3909" i="8"/>
  <c r="E3909" i="8"/>
  <c r="J3908" i="8"/>
  <c r="E3908" i="8"/>
  <c r="J3907" i="8"/>
  <c r="E3907" i="8"/>
  <c r="J3906" i="8"/>
  <c r="E3906" i="8"/>
  <c r="J3905" i="8"/>
  <c r="E3905" i="8"/>
  <c r="J3904" i="8"/>
  <c r="E3904" i="8"/>
  <c r="J3903" i="8"/>
  <c r="E3903" i="8"/>
  <c r="J3902" i="8"/>
  <c r="E3902" i="8"/>
  <c r="J3901" i="8"/>
  <c r="E3901" i="8"/>
  <c r="J3900" i="8"/>
  <c r="E3900" i="8"/>
  <c r="J3899" i="8"/>
  <c r="E3899" i="8"/>
  <c r="J3898" i="8"/>
  <c r="E3898" i="8"/>
  <c r="J3897" i="8"/>
  <c r="E3897" i="8"/>
  <c r="J3896" i="8"/>
  <c r="E3896" i="8"/>
  <c r="J3895" i="8"/>
  <c r="E3895" i="8"/>
  <c r="J3894" i="8"/>
  <c r="E3894" i="8"/>
  <c r="J3893" i="8"/>
  <c r="E3893" i="8"/>
  <c r="J3892" i="8"/>
  <c r="E3892" i="8"/>
  <c r="J3891" i="8"/>
  <c r="E3891" i="8"/>
  <c r="J3890" i="8"/>
  <c r="E3890" i="8"/>
  <c r="J3889" i="8"/>
  <c r="E3889" i="8"/>
  <c r="J3888" i="8"/>
  <c r="E3888" i="8"/>
  <c r="J3887" i="8"/>
  <c r="E3887" i="8"/>
  <c r="J3886" i="8"/>
  <c r="E3886" i="8"/>
  <c r="J3885" i="8"/>
  <c r="E3885" i="8"/>
  <c r="J3884" i="8"/>
  <c r="E3884" i="8"/>
  <c r="J3883" i="8"/>
  <c r="E3883" i="8"/>
  <c r="J3882" i="8"/>
  <c r="E3882" i="8"/>
  <c r="J3881" i="8"/>
  <c r="E3881" i="8"/>
  <c r="J3880" i="8"/>
  <c r="E3880" i="8"/>
  <c r="J3879" i="8"/>
  <c r="E3879" i="8"/>
  <c r="J3878" i="8"/>
  <c r="E3878" i="8"/>
  <c r="J3877" i="8"/>
  <c r="E3877" i="8"/>
  <c r="J3876" i="8"/>
  <c r="E3876" i="8"/>
  <c r="J3875" i="8"/>
  <c r="E3875" i="8"/>
  <c r="J3874" i="8"/>
  <c r="E3874" i="8"/>
  <c r="J3873" i="8"/>
  <c r="E3873" i="8"/>
  <c r="J3872" i="8"/>
  <c r="E3872" i="8"/>
  <c r="J3871" i="8"/>
  <c r="E3871" i="8"/>
  <c r="J3870" i="8"/>
  <c r="E3870" i="8"/>
  <c r="J3869" i="8"/>
  <c r="E3869" i="8"/>
  <c r="J3868" i="8"/>
  <c r="E3868" i="8"/>
  <c r="J3867" i="8"/>
  <c r="E3867" i="8"/>
  <c r="J3866" i="8"/>
  <c r="E3866" i="8"/>
  <c r="J3865" i="8"/>
  <c r="E3865" i="8"/>
  <c r="J3864" i="8"/>
  <c r="E3864" i="8"/>
  <c r="J3863" i="8"/>
  <c r="E3863" i="8"/>
  <c r="J3862" i="8"/>
  <c r="E3862" i="8"/>
  <c r="J3861" i="8"/>
  <c r="E3861" i="8"/>
  <c r="J3860" i="8"/>
  <c r="E3860" i="8"/>
  <c r="J3859" i="8"/>
  <c r="E3859" i="8"/>
  <c r="J3858" i="8"/>
  <c r="E3858" i="8"/>
  <c r="J3857" i="8"/>
  <c r="E3857" i="8"/>
  <c r="J3856" i="8"/>
  <c r="E3856" i="8"/>
  <c r="J3855" i="8"/>
  <c r="E3855" i="8"/>
  <c r="J3854" i="8"/>
  <c r="E3854" i="8"/>
  <c r="J3853" i="8"/>
  <c r="E3853" i="8"/>
  <c r="J3852" i="8"/>
  <c r="E3852" i="8"/>
  <c r="J3851" i="8"/>
  <c r="E3851" i="8"/>
  <c r="J3850" i="8"/>
  <c r="E3850" i="8"/>
  <c r="J3849" i="8"/>
  <c r="E3849" i="8"/>
  <c r="J3848" i="8"/>
  <c r="E3848" i="8"/>
  <c r="J3847" i="8"/>
  <c r="E3847" i="8"/>
  <c r="J3846" i="8"/>
  <c r="E3846" i="8"/>
  <c r="J3845" i="8"/>
  <c r="E3845" i="8"/>
  <c r="J3844" i="8"/>
  <c r="E3844" i="8"/>
  <c r="J3843" i="8"/>
  <c r="E3843" i="8"/>
  <c r="J3842" i="8"/>
  <c r="E3842" i="8"/>
  <c r="J3841" i="8"/>
  <c r="E3841" i="8"/>
  <c r="J3840" i="8"/>
  <c r="E3840" i="8"/>
  <c r="J3839" i="8"/>
  <c r="E3839" i="8"/>
  <c r="J3838" i="8"/>
  <c r="E3838" i="8"/>
  <c r="J3837" i="8"/>
  <c r="E3837" i="8"/>
  <c r="J3836" i="8"/>
  <c r="E3836" i="8"/>
  <c r="J3835" i="8"/>
  <c r="E3835" i="8"/>
  <c r="J3834" i="8"/>
  <c r="E3834" i="8"/>
  <c r="J3833" i="8"/>
  <c r="E3833" i="8"/>
  <c r="J3832" i="8"/>
  <c r="E3832" i="8"/>
  <c r="J3831" i="8"/>
  <c r="E3831" i="8"/>
  <c r="J3830" i="8"/>
  <c r="E3830" i="8"/>
  <c r="J3829" i="8"/>
  <c r="E3829" i="8"/>
  <c r="J3828" i="8"/>
  <c r="E3828" i="8"/>
  <c r="J3827" i="8"/>
  <c r="E3827" i="8"/>
  <c r="J3826" i="8"/>
  <c r="E3826" i="8"/>
  <c r="J3825" i="8"/>
  <c r="E3825" i="8"/>
  <c r="J3824" i="8"/>
  <c r="E3824" i="8"/>
  <c r="J3823" i="8"/>
  <c r="E3823" i="8"/>
  <c r="J3822" i="8"/>
  <c r="E3822" i="8"/>
  <c r="J3821" i="8"/>
  <c r="E3821" i="8"/>
  <c r="J3820" i="8"/>
  <c r="E3820" i="8"/>
  <c r="J3819" i="8"/>
  <c r="E3819" i="8"/>
  <c r="J3818" i="8"/>
  <c r="E3818" i="8"/>
  <c r="J3817" i="8"/>
  <c r="E3817" i="8"/>
  <c r="J3816" i="8"/>
  <c r="E3816" i="8"/>
  <c r="J3815" i="8"/>
  <c r="E3815" i="8"/>
  <c r="J3814" i="8"/>
  <c r="E3814" i="8"/>
  <c r="J3813" i="8"/>
  <c r="E3813" i="8"/>
  <c r="J3812" i="8"/>
  <c r="E3812" i="8"/>
  <c r="J3811" i="8"/>
  <c r="E3811" i="8"/>
  <c r="J3810" i="8"/>
  <c r="E3810" i="8"/>
  <c r="J3809" i="8"/>
  <c r="E3809" i="8"/>
  <c r="J3808" i="8"/>
  <c r="E3808" i="8"/>
  <c r="J3807" i="8"/>
  <c r="E3807" i="8"/>
  <c r="J3806" i="8"/>
  <c r="E3806" i="8"/>
  <c r="J3805" i="8"/>
  <c r="E3805" i="8"/>
  <c r="J3804" i="8"/>
  <c r="E3804" i="8"/>
  <c r="J3803" i="8"/>
  <c r="E3803" i="8"/>
  <c r="J3802" i="8"/>
  <c r="E3802" i="8"/>
  <c r="J3801" i="8"/>
  <c r="E3801" i="8"/>
  <c r="J3800" i="8"/>
  <c r="E3800" i="8"/>
  <c r="J3799" i="8"/>
  <c r="E3799" i="8"/>
  <c r="J3798" i="8"/>
  <c r="E3798" i="8"/>
  <c r="J3797" i="8"/>
  <c r="E3797" i="8"/>
  <c r="J3796" i="8"/>
  <c r="E3796" i="8"/>
  <c r="J3795" i="8"/>
  <c r="E3795" i="8"/>
  <c r="J3794" i="8"/>
  <c r="E3794" i="8"/>
  <c r="J3793" i="8"/>
  <c r="E3793" i="8"/>
  <c r="J3792" i="8"/>
  <c r="E3792" i="8"/>
  <c r="J3791" i="8"/>
  <c r="E3791" i="8"/>
  <c r="J3790" i="8"/>
  <c r="E3790" i="8"/>
  <c r="J3789" i="8"/>
  <c r="E3789" i="8"/>
  <c r="J3788" i="8"/>
  <c r="E3788" i="8"/>
  <c r="J3787" i="8"/>
  <c r="E3787" i="8"/>
  <c r="J3786" i="8"/>
  <c r="E3786" i="8"/>
  <c r="J3785" i="8"/>
  <c r="E3785" i="8"/>
  <c r="J3784" i="8"/>
  <c r="E3784" i="8"/>
  <c r="J3783" i="8"/>
  <c r="E3783" i="8"/>
  <c r="J3782" i="8"/>
  <c r="E3782" i="8"/>
  <c r="J3781" i="8"/>
  <c r="E3781" i="8"/>
  <c r="J3780" i="8"/>
  <c r="E3780" i="8"/>
  <c r="J3779" i="8"/>
  <c r="E3779" i="8"/>
  <c r="J3778" i="8"/>
  <c r="E3778" i="8"/>
  <c r="J3777" i="8"/>
  <c r="E3777" i="8"/>
  <c r="J3776" i="8"/>
  <c r="E3776" i="8"/>
  <c r="J3775" i="8"/>
  <c r="E3775" i="8"/>
  <c r="J3774" i="8"/>
  <c r="E3774" i="8"/>
  <c r="J3773" i="8"/>
  <c r="E3773" i="8"/>
  <c r="J3772" i="8"/>
  <c r="E3772" i="8"/>
  <c r="J3771" i="8"/>
  <c r="E3771" i="8"/>
  <c r="J3770" i="8"/>
  <c r="E3770" i="8"/>
  <c r="J3769" i="8"/>
  <c r="E3769" i="8"/>
  <c r="J3768" i="8"/>
  <c r="E3768" i="8"/>
  <c r="J3767" i="8"/>
  <c r="E3767" i="8"/>
  <c r="J3766" i="8"/>
  <c r="E3766" i="8"/>
  <c r="J3765" i="8"/>
  <c r="E3765" i="8"/>
  <c r="J3764" i="8"/>
  <c r="E3764" i="8"/>
  <c r="J3763" i="8"/>
  <c r="E3763" i="8"/>
  <c r="J3762" i="8"/>
  <c r="E3762" i="8"/>
  <c r="J3761" i="8"/>
  <c r="E3761" i="8"/>
  <c r="J3760" i="8"/>
  <c r="E3760" i="8"/>
  <c r="J3759" i="8"/>
  <c r="E3759" i="8"/>
  <c r="J3758" i="8"/>
  <c r="E3758" i="8"/>
  <c r="J3757" i="8"/>
  <c r="E3757" i="8"/>
  <c r="J3756" i="8"/>
  <c r="E3756" i="8"/>
  <c r="J3755" i="8"/>
  <c r="E3755" i="8"/>
  <c r="J3754" i="8"/>
  <c r="E3754" i="8"/>
  <c r="J3753" i="8"/>
  <c r="E3753" i="8"/>
  <c r="J3752" i="8"/>
  <c r="E3752" i="8"/>
  <c r="J3751" i="8"/>
  <c r="E3751" i="8"/>
  <c r="J3750" i="8"/>
  <c r="E3750" i="8"/>
  <c r="J3749" i="8"/>
  <c r="E3749" i="8"/>
  <c r="J3748" i="8"/>
  <c r="E3748" i="8"/>
  <c r="J3747" i="8"/>
  <c r="E3747" i="8"/>
  <c r="J3746" i="8"/>
  <c r="E3746" i="8"/>
  <c r="J3745" i="8"/>
  <c r="E3745" i="8"/>
  <c r="J3744" i="8"/>
  <c r="E3744" i="8"/>
  <c r="J3743" i="8"/>
  <c r="E3743" i="8"/>
  <c r="J3742" i="8"/>
  <c r="E3742" i="8"/>
  <c r="J3741" i="8"/>
  <c r="E3741" i="8"/>
  <c r="J3740" i="8"/>
  <c r="E3740" i="8"/>
  <c r="J3739" i="8"/>
  <c r="E3739" i="8"/>
  <c r="J3738" i="8"/>
  <c r="E3738" i="8"/>
  <c r="J3737" i="8"/>
  <c r="E3737" i="8"/>
  <c r="J3736" i="8"/>
  <c r="E3736" i="8"/>
  <c r="J3735" i="8"/>
  <c r="E3735" i="8"/>
  <c r="J3734" i="8"/>
  <c r="E3734" i="8"/>
  <c r="J3733" i="8"/>
  <c r="E3733" i="8"/>
  <c r="J3732" i="8"/>
  <c r="E3732" i="8"/>
  <c r="J3731" i="8"/>
  <c r="E3731" i="8"/>
  <c r="J3730" i="8"/>
  <c r="E3730" i="8"/>
  <c r="J3729" i="8"/>
  <c r="E3729" i="8"/>
  <c r="J3728" i="8"/>
  <c r="E3728" i="8"/>
  <c r="J3727" i="8"/>
  <c r="E3727" i="8"/>
  <c r="J3726" i="8"/>
  <c r="E3726" i="8"/>
  <c r="J3725" i="8"/>
  <c r="E3725" i="8"/>
  <c r="J3724" i="8"/>
  <c r="E3724" i="8"/>
  <c r="J3723" i="8"/>
  <c r="E3723" i="8"/>
  <c r="J3722" i="8"/>
  <c r="E3722" i="8"/>
  <c r="J3721" i="8"/>
  <c r="E3721" i="8"/>
  <c r="J3720" i="8"/>
  <c r="E3720" i="8"/>
  <c r="J3719" i="8"/>
  <c r="E3719" i="8"/>
  <c r="J3718" i="8"/>
  <c r="E3718" i="8"/>
  <c r="J3717" i="8"/>
  <c r="E3717" i="8"/>
  <c r="J3716" i="8"/>
  <c r="E3716" i="8"/>
  <c r="J3715" i="8"/>
  <c r="E3715" i="8"/>
  <c r="J3714" i="8"/>
  <c r="E3714" i="8"/>
  <c r="J3713" i="8"/>
  <c r="E3713" i="8"/>
  <c r="J3712" i="8"/>
  <c r="E3712" i="8"/>
  <c r="J3711" i="8"/>
  <c r="E3711" i="8"/>
  <c r="J3710" i="8"/>
  <c r="E3710" i="8"/>
  <c r="J3709" i="8"/>
  <c r="E3709" i="8"/>
  <c r="J3708" i="8"/>
  <c r="E3708" i="8"/>
  <c r="J3707" i="8"/>
  <c r="E3707" i="8"/>
  <c r="J3706" i="8"/>
  <c r="E3706" i="8"/>
  <c r="J3705" i="8"/>
  <c r="E3705" i="8"/>
  <c r="J3704" i="8"/>
  <c r="E3704" i="8"/>
  <c r="J3703" i="8"/>
  <c r="E3703" i="8"/>
  <c r="J3702" i="8"/>
  <c r="E3702" i="8"/>
  <c r="J3701" i="8"/>
  <c r="E3701" i="8"/>
  <c r="J3700" i="8"/>
  <c r="E3700" i="8"/>
  <c r="J3699" i="8"/>
  <c r="E3699" i="8"/>
  <c r="J3698" i="8"/>
  <c r="E3698" i="8"/>
  <c r="J3697" i="8"/>
  <c r="E3697" i="8"/>
  <c r="J3696" i="8"/>
  <c r="E3696" i="8"/>
  <c r="J3695" i="8"/>
  <c r="E3695" i="8"/>
  <c r="J3694" i="8"/>
  <c r="E3694" i="8"/>
  <c r="J3693" i="8"/>
  <c r="E3693" i="8"/>
  <c r="J3692" i="8"/>
  <c r="E3692" i="8"/>
  <c r="J3691" i="8"/>
  <c r="E3691" i="8"/>
  <c r="J3690" i="8"/>
  <c r="E3690" i="8"/>
  <c r="J3689" i="8"/>
  <c r="E3689" i="8"/>
  <c r="J3688" i="8"/>
  <c r="E3688" i="8"/>
  <c r="J3687" i="8"/>
  <c r="E3687" i="8"/>
  <c r="J3686" i="8"/>
  <c r="E3686" i="8"/>
  <c r="J3685" i="8"/>
  <c r="E3685" i="8"/>
  <c r="J3684" i="8"/>
  <c r="E3684" i="8"/>
  <c r="J3683" i="8"/>
  <c r="E3683" i="8"/>
  <c r="J3682" i="8"/>
  <c r="E3682" i="8"/>
  <c r="J3681" i="8"/>
  <c r="E3681" i="8"/>
  <c r="J3680" i="8"/>
  <c r="E3680" i="8"/>
  <c r="J3679" i="8"/>
  <c r="E3679" i="8"/>
  <c r="J3678" i="8"/>
  <c r="E3678" i="8"/>
  <c r="J3677" i="8"/>
  <c r="E3677" i="8"/>
  <c r="J3676" i="8"/>
  <c r="E3676" i="8"/>
  <c r="J3675" i="8"/>
  <c r="E3675" i="8"/>
  <c r="J3674" i="8"/>
  <c r="E3674" i="8"/>
  <c r="J3673" i="8"/>
  <c r="E3673" i="8"/>
  <c r="J3672" i="8"/>
  <c r="E3672" i="8"/>
  <c r="J3671" i="8"/>
  <c r="E3671" i="8"/>
  <c r="J3670" i="8"/>
  <c r="E3670" i="8"/>
  <c r="J3669" i="8"/>
  <c r="E3669" i="8"/>
  <c r="J3668" i="8"/>
  <c r="E3668" i="8"/>
  <c r="J3667" i="8"/>
  <c r="E3667" i="8"/>
  <c r="J3666" i="8"/>
  <c r="E3666" i="8"/>
  <c r="J3665" i="8"/>
  <c r="E3665" i="8"/>
  <c r="J3664" i="8"/>
  <c r="E3664" i="8"/>
  <c r="J3663" i="8"/>
  <c r="E3663" i="8"/>
  <c r="J3662" i="8"/>
  <c r="E3662" i="8"/>
  <c r="J3661" i="8"/>
  <c r="E3661" i="8"/>
  <c r="J3660" i="8"/>
  <c r="E3660" i="8"/>
  <c r="J3659" i="8"/>
  <c r="E3659" i="8"/>
  <c r="J3658" i="8"/>
  <c r="E3658" i="8"/>
  <c r="J3657" i="8"/>
  <c r="E3657" i="8"/>
  <c r="J3656" i="8"/>
  <c r="E3656" i="8"/>
  <c r="J3655" i="8"/>
  <c r="E3655" i="8"/>
  <c r="J3654" i="8"/>
  <c r="E3654" i="8"/>
  <c r="J3653" i="8"/>
  <c r="E3653" i="8"/>
  <c r="J3652" i="8"/>
  <c r="E3652" i="8"/>
  <c r="J3651" i="8"/>
  <c r="E3651" i="8"/>
  <c r="J3650" i="8"/>
  <c r="E3650" i="8"/>
  <c r="J3649" i="8"/>
  <c r="E3649" i="8"/>
  <c r="J3648" i="8"/>
  <c r="E3648" i="8"/>
  <c r="J3647" i="8"/>
  <c r="E3647" i="8"/>
  <c r="J3646" i="8"/>
  <c r="E3646" i="8"/>
  <c r="J3645" i="8"/>
  <c r="E3645" i="8"/>
  <c r="J3644" i="8"/>
  <c r="E3644" i="8"/>
  <c r="J3643" i="8"/>
  <c r="E3643" i="8"/>
  <c r="J3642" i="8"/>
  <c r="E3642" i="8"/>
  <c r="J3641" i="8"/>
  <c r="E3641" i="8"/>
  <c r="J3640" i="8"/>
  <c r="E3640" i="8"/>
  <c r="J3639" i="8"/>
  <c r="E3639" i="8"/>
  <c r="J3638" i="8"/>
  <c r="E3638" i="8"/>
  <c r="J3637" i="8"/>
  <c r="E3637" i="8"/>
  <c r="J3636" i="8"/>
  <c r="E3636" i="8"/>
  <c r="J3635" i="8"/>
  <c r="E3635" i="8"/>
  <c r="J3634" i="8"/>
  <c r="E3634" i="8"/>
  <c r="J3633" i="8"/>
  <c r="E3633" i="8"/>
  <c r="J3632" i="8"/>
  <c r="E3632" i="8"/>
  <c r="J3631" i="8"/>
  <c r="E3631" i="8"/>
  <c r="J3630" i="8"/>
  <c r="E3630" i="8"/>
  <c r="J3629" i="8"/>
  <c r="E3629" i="8"/>
  <c r="J3628" i="8"/>
  <c r="E3628" i="8"/>
  <c r="J3627" i="8"/>
  <c r="E3627" i="8"/>
  <c r="J3626" i="8"/>
  <c r="E3626" i="8"/>
  <c r="J3625" i="8"/>
  <c r="E3625" i="8"/>
  <c r="J3624" i="8"/>
  <c r="E3624" i="8"/>
  <c r="J3623" i="8"/>
  <c r="E3623" i="8"/>
  <c r="J3622" i="8"/>
  <c r="E3622" i="8"/>
  <c r="J3621" i="8"/>
  <c r="E3621" i="8"/>
  <c r="J3620" i="8"/>
  <c r="E3620" i="8"/>
  <c r="J3619" i="8"/>
  <c r="E3619" i="8"/>
  <c r="J3618" i="8"/>
  <c r="E3618" i="8"/>
  <c r="J3617" i="8"/>
  <c r="E3617" i="8"/>
  <c r="J3616" i="8"/>
  <c r="E3616" i="8"/>
  <c r="J3615" i="8"/>
  <c r="E3615" i="8"/>
  <c r="J3614" i="8"/>
  <c r="E3614" i="8"/>
  <c r="J3613" i="8"/>
  <c r="E3613" i="8"/>
  <c r="J3612" i="8"/>
  <c r="E3612" i="8"/>
  <c r="J3611" i="8"/>
  <c r="E3611" i="8"/>
  <c r="J3610" i="8"/>
  <c r="E3610" i="8"/>
  <c r="J3609" i="8"/>
  <c r="E3609" i="8"/>
  <c r="J3608" i="8"/>
  <c r="E3608" i="8"/>
  <c r="J3607" i="8"/>
  <c r="E3607" i="8"/>
  <c r="J3606" i="8"/>
  <c r="E3606" i="8"/>
  <c r="J3605" i="8"/>
  <c r="E3605" i="8"/>
  <c r="J3604" i="8"/>
  <c r="E3604" i="8"/>
  <c r="J3603" i="8"/>
  <c r="E3603" i="8"/>
  <c r="J3602" i="8"/>
  <c r="E3602" i="8"/>
  <c r="J3601" i="8"/>
  <c r="E3601" i="8"/>
  <c r="J3600" i="8"/>
  <c r="E3600" i="8"/>
  <c r="J3599" i="8"/>
  <c r="E3599" i="8"/>
  <c r="J3598" i="8"/>
  <c r="E3598" i="8"/>
  <c r="J3597" i="8"/>
  <c r="E3597" i="8"/>
  <c r="J3596" i="8"/>
  <c r="E3596" i="8"/>
  <c r="J3595" i="8"/>
  <c r="E3595" i="8"/>
  <c r="J3594" i="8"/>
  <c r="E3594" i="8"/>
  <c r="J3593" i="8"/>
  <c r="E3593" i="8"/>
  <c r="J3592" i="8"/>
  <c r="E3592" i="8"/>
  <c r="J3591" i="8"/>
  <c r="E3591" i="8"/>
  <c r="J3590" i="8"/>
  <c r="E3590" i="8"/>
  <c r="J3589" i="8"/>
  <c r="E3589" i="8"/>
  <c r="J3588" i="8"/>
  <c r="E3588" i="8"/>
  <c r="J3587" i="8"/>
  <c r="E3587" i="8"/>
  <c r="J3586" i="8"/>
  <c r="E3586" i="8"/>
  <c r="J3585" i="8"/>
  <c r="E3585" i="8"/>
  <c r="J3584" i="8"/>
  <c r="E3584" i="8"/>
  <c r="J3583" i="8"/>
  <c r="E3583" i="8"/>
  <c r="J3582" i="8"/>
  <c r="E3582" i="8"/>
  <c r="J3581" i="8"/>
  <c r="E3581" i="8"/>
  <c r="J3580" i="8"/>
  <c r="E3580" i="8"/>
  <c r="J3579" i="8"/>
  <c r="E3579" i="8"/>
  <c r="J3578" i="8"/>
  <c r="E3578" i="8"/>
  <c r="J3577" i="8"/>
  <c r="E3577" i="8"/>
  <c r="J3576" i="8"/>
  <c r="E3576" i="8"/>
  <c r="J3575" i="8"/>
  <c r="E3575" i="8"/>
  <c r="J3574" i="8"/>
  <c r="E3574" i="8"/>
  <c r="J3573" i="8"/>
  <c r="E3573" i="8"/>
  <c r="J3572" i="8"/>
  <c r="E3572" i="8"/>
  <c r="J3571" i="8"/>
  <c r="E3571" i="8"/>
  <c r="J3570" i="8"/>
  <c r="E3570" i="8"/>
  <c r="J3569" i="8"/>
  <c r="E3569" i="8"/>
  <c r="J3568" i="8"/>
  <c r="E3568" i="8"/>
  <c r="J3567" i="8"/>
  <c r="E3567" i="8"/>
  <c r="J3566" i="8"/>
  <c r="E3566" i="8"/>
  <c r="J3565" i="8"/>
  <c r="E3565" i="8"/>
  <c r="J3564" i="8"/>
  <c r="E3564" i="8"/>
  <c r="J3563" i="8"/>
  <c r="E3563" i="8"/>
  <c r="J3562" i="8"/>
  <c r="E3562" i="8"/>
  <c r="J3561" i="8"/>
  <c r="E3561" i="8"/>
  <c r="J3560" i="8"/>
  <c r="E3560" i="8"/>
  <c r="J3559" i="8"/>
  <c r="E3559" i="8"/>
  <c r="J3558" i="8"/>
  <c r="E3558" i="8"/>
  <c r="J3557" i="8"/>
  <c r="E3557" i="8"/>
  <c r="J3556" i="8"/>
  <c r="E3556" i="8"/>
  <c r="J3555" i="8"/>
  <c r="E3555" i="8"/>
  <c r="J3554" i="8"/>
  <c r="E3554" i="8"/>
  <c r="J3553" i="8"/>
  <c r="E3553" i="8"/>
  <c r="J3552" i="8"/>
  <c r="E3552" i="8"/>
  <c r="J3551" i="8"/>
  <c r="E3551" i="8"/>
  <c r="J3550" i="8"/>
  <c r="E3550" i="8"/>
  <c r="J3549" i="8"/>
  <c r="E3549" i="8"/>
  <c r="J3548" i="8"/>
  <c r="E3548" i="8"/>
  <c r="J3547" i="8"/>
  <c r="E3547" i="8"/>
  <c r="J3546" i="8"/>
  <c r="E3546" i="8"/>
  <c r="J3545" i="8"/>
  <c r="E3545" i="8"/>
  <c r="J3544" i="8"/>
  <c r="E3544" i="8"/>
  <c r="J3543" i="8"/>
  <c r="E3543" i="8"/>
  <c r="J3542" i="8"/>
  <c r="E3542" i="8"/>
  <c r="J3541" i="8"/>
  <c r="E3541" i="8"/>
  <c r="J3540" i="8"/>
  <c r="E3540" i="8"/>
  <c r="J3539" i="8"/>
  <c r="E3539" i="8"/>
  <c r="J3538" i="8"/>
  <c r="E3538" i="8"/>
  <c r="J3537" i="8"/>
  <c r="E3537" i="8"/>
  <c r="J3536" i="8"/>
  <c r="E3536" i="8"/>
  <c r="J3535" i="8"/>
  <c r="E3535" i="8"/>
  <c r="J3534" i="8"/>
  <c r="E3534" i="8"/>
  <c r="J3533" i="8"/>
  <c r="E3533" i="8"/>
  <c r="J3532" i="8"/>
  <c r="E3532" i="8"/>
  <c r="J3531" i="8"/>
  <c r="E3531" i="8"/>
  <c r="J3530" i="8"/>
  <c r="E3530" i="8"/>
  <c r="J3529" i="8"/>
  <c r="E3529" i="8"/>
  <c r="J3528" i="8"/>
  <c r="E3528" i="8"/>
  <c r="J3527" i="8"/>
  <c r="E3527" i="8"/>
  <c r="J3526" i="8"/>
  <c r="E3526" i="8"/>
  <c r="J3525" i="8"/>
  <c r="E3525" i="8"/>
  <c r="J3524" i="8"/>
  <c r="E3524" i="8"/>
  <c r="J3523" i="8"/>
  <c r="E3523" i="8"/>
  <c r="J3522" i="8"/>
  <c r="E3522" i="8"/>
  <c r="J3521" i="8"/>
  <c r="E3521" i="8"/>
  <c r="J3520" i="8"/>
  <c r="E3520" i="8"/>
  <c r="J3519" i="8"/>
  <c r="E3519" i="8"/>
  <c r="J3518" i="8"/>
  <c r="E3518" i="8"/>
  <c r="J3517" i="8"/>
  <c r="E3517" i="8"/>
  <c r="J3516" i="8"/>
  <c r="E3516" i="8"/>
  <c r="J3515" i="8"/>
  <c r="E3515" i="8"/>
  <c r="J3514" i="8"/>
  <c r="E3514" i="8"/>
  <c r="J3513" i="8"/>
  <c r="E3513" i="8"/>
  <c r="J3512" i="8"/>
  <c r="E3512" i="8"/>
  <c r="J3511" i="8"/>
  <c r="E3511" i="8"/>
  <c r="J3510" i="8"/>
  <c r="E3510" i="8"/>
  <c r="J3509" i="8"/>
  <c r="E3509" i="8"/>
  <c r="J3508" i="8"/>
  <c r="E3508" i="8"/>
  <c r="J3507" i="8"/>
  <c r="E3507" i="8"/>
  <c r="J3506" i="8"/>
  <c r="E3506" i="8"/>
  <c r="J3505" i="8"/>
  <c r="E3505" i="8"/>
  <c r="J3504" i="8"/>
  <c r="E3504" i="8"/>
  <c r="J3503" i="8"/>
  <c r="E3503" i="8"/>
  <c r="J3502" i="8"/>
  <c r="E3502" i="8"/>
  <c r="J3501" i="8"/>
  <c r="E3501" i="8"/>
  <c r="J3500" i="8"/>
  <c r="E3500" i="8"/>
  <c r="J3499" i="8"/>
  <c r="E3499" i="8"/>
  <c r="J3498" i="8"/>
  <c r="E3498" i="8"/>
  <c r="J3497" i="8"/>
  <c r="E3497" i="8"/>
  <c r="J3496" i="8"/>
  <c r="E3496" i="8"/>
  <c r="J3495" i="8"/>
  <c r="E3495" i="8"/>
  <c r="J3494" i="8"/>
  <c r="E3494" i="8"/>
  <c r="J3493" i="8"/>
  <c r="E3493" i="8"/>
  <c r="J3492" i="8"/>
  <c r="E3492" i="8"/>
  <c r="J3491" i="8"/>
  <c r="E3491" i="8"/>
  <c r="J3490" i="8"/>
  <c r="E3490" i="8"/>
  <c r="J3489" i="8"/>
  <c r="E3489" i="8"/>
  <c r="J3488" i="8"/>
  <c r="E3488" i="8"/>
  <c r="J3487" i="8"/>
  <c r="E3487" i="8"/>
  <c r="J3486" i="8"/>
  <c r="E3486" i="8"/>
  <c r="J3485" i="8"/>
  <c r="E3485" i="8"/>
  <c r="J3484" i="8"/>
  <c r="E3484" i="8"/>
  <c r="J3483" i="8"/>
  <c r="E3483" i="8"/>
  <c r="J3482" i="8"/>
  <c r="E3482" i="8"/>
  <c r="J3481" i="8"/>
  <c r="E3481" i="8"/>
  <c r="J3480" i="8"/>
  <c r="E3480" i="8"/>
  <c r="J3479" i="8"/>
  <c r="E3479" i="8"/>
  <c r="J3478" i="8"/>
  <c r="E3478" i="8"/>
  <c r="J3477" i="8"/>
  <c r="E3477" i="8"/>
  <c r="J3476" i="8"/>
  <c r="E3476" i="8"/>
  <c r="J3475" i="8"/>
  <c r="E3475" i="8"/>
  <c r="J3474" i="8"/>
  <c r="E3474" i="8"/>
  <c r="J3473" i="8"/>
  <c r="E3473" i="8"/>
  <c r="J3472" i="8"/>
  <c r="E3472" i="8"/>
  <c r="J3471" i="8"/>
  <c r="E3471" i="8"/>
  <c r="J3470" i="8"/>
  <c r="E3470" i="8"/>
  <c r="J3469" i="8"/>
  <c r="E3469" i="8"/>
  <c r="J3468" i="8"/>
  <c r="E3468" i="8"/>
  <c r="J3467" i="8"/>
  <c r="E3467" i="8"/>
  <c r="J3466" i="8"/>
  <c r="E3466" i="8"/>
  <c r="J3465" i="8"/>
  <c r="E3465" i="8"/>
  <c r="J3464" i="8"/>
  <c r="E3464" i="8"/>
  <c r="J3463" i="8"/>
  <c r="E3463" i="8"/>
  <c r="J3462" i="8"/>
  <c r="E3462" i="8"/>
  <c r="J3461" i="8"/>
  <c r="E3461" i="8"/>
  <c r="J3460" i="8"/>
  <c r="E3460" i="8"/>
  <c r="J3459" i="8"/>
  <c r="E3459" i="8"/>
  <c r="J3458" i="8"/>
  <c r="E3458" i="8"/>
  <c r="J3457" i="8"/>
  <c r="E3457" i="8"/>
  <c r="J3456" i="8"/>
  <c r="E3456" i="8"/>
  <c r="J3455" i="8"/>
  <c r="E3455" i="8"/>
  <c r="J3454" i="8"/>
  <c r="E3454" i="8"/>
  <c r="J3453" i="8"/>
  <c r="E3453" i="8"/>
  <c r="J3452" i="8"/>
  <c r="E3452" i="8"/>
  <c r="J3451" i="8"/>
  <c r="E3451" i="8"/>
  <c r="J3450" i="8"/>
  <c r="E3450" i="8"/>
  <c r="J3449" i="8"/>
  <c r="E3449" i="8"/>
  <c r="J3448" i="8"/>
  <c r="E3448" i="8"/>
  <c r="J3447" i="8"/>
  <c r="E3447" i="8"/>
  <c r="J3446" i="8"/>
  <c r="E3446" i="8"/>
  <c r="J3445" i="8"/>
  <c r="E3445" i="8"/>
  <c r="J3444" i="8"/>
  <c r="E3444" i="8"/>
  <c r="J3443" i="8"/>
  <c r="E3443" i="8"/>
  <c r="J3442" i="8"/>
  <c r="E3442" i="8"/>
  <c r="J3441" i="8"/>
  <c r="E3441" i="8"/>
  <c r="J3440" i="8"/>
  <c r="E3440" i="8"/>
  <c r="J3439" i="8"/>
  <c r="E3439" i="8"/>
  <c r="J3438" i="8"/>
  <c r="E3438" i="8"/>
  <c r="J3437" i="8"/>
  <c r="E3437" i="8"/>
  <c r="J3436" i="8"/>
  <c r="E3436" i="8"/>
  <c r="J3435" i="8"/>
  <c r="E3435" i="8"/>
  <c r="J3434" i="8"/>
  <c r="E3434" i="8"/>
  <c r="J3433" i="8"/>
  <c r="E3433" i="8"/>
  <c r="J3432" i="8"/>
  <c r="E3432" i="8"/>
  <c r="J3431" i="8"/>
  <c r="E3431" i="8"/>
  <c r="J3430" i="8"/>
  <c r="E3430" i="8"/>
  <c r="J3429" i="8"/>
  <c r="E3429" i="8"/>
  <c r="J3428" i="8"/>
  <c r="E3428" i="8"/>
  <c r="J3427" i="8"/>
  <c r="E3427" i="8"/>
  <c r="J3426" i="8"/>
  <c r="E3426" i="8"/>
  <c r="J3425" i="8"/>
  <c r="E3425" i="8"/>
  <c r="J3424" i="8"/>
  <c r="E3424" i="8"/>
  <c r="J3423" i="8"/>
  <c r="E3423" i="8"/>
  <c r="J3422" i="8"/>
  <c r="E3422" i="8"/>
  <c r="J3421" i="8"/>
  <c r="E3421" i="8"/>
  <c r="J3420" i="8"/>
  <c r="E3420" i="8"/>
  <c r="J3419" i="8"/>
  <c r="E3419" i="8"/>
  <c r="J3418" i="8"/>
  <c r="E3418" i="8"/>
  <c r="J3417" i="8"/>
  <c r="E3417" i="8"/>
  <c r="J3416" i="8"/>
  <c r="E3416" i="8"/>
  <c r="J3415" i="8"/>
  <c r="E3415" i="8"/>
  <c r="J3414" i="8"/>
  <c r="E3414" i="8"/>
  <c r="J3413" i="8"/>
  <c r="E3413" i="8"/>
  <c r="J3412" i="8"/>
  <c r="E3412" i="8"/>
  <c r="J3411" i="8"/>
  <c r="E3411" i="8"/>
  <c r="J3410" i="8"/>
  <c r="E3410" i="8"/>
  <c r="J3409" i="8"/>
  <c r="E3409" i="8"/>
  <c r="J3408" i="8"/>
  <c r="E3408" i="8"/>
  <c r="J3407" i="8"/>
  <c r="E3407" i="8"/>
  <c r="J3406" i="8"/>
  <c r="E3406" i="8"/>
  <c r="J3405" i="8"/>
  <c r="E3405" i="8"/>
  <c r="J3404" i="8"/>
  <c r="E3404" i="8"/>
  <c r="J3403" i="8"/>
  <c r="E3403" i="8"/>
  <c r="J3402" i="8"/>
  <c r="E3402" i="8"/>
  <c r="J3401" i="8"/>
  <c r="E3401" i="8"/>
  <c r="J3400" i="8"/>
  <c r="E3400" i="8"/>
  <c r="J3399" i="8"/>
  <c r="E3399" i="8"/>
  <c r="J3398" i="8"/>
  <c r="E3398" i="8"/>
  <c r="J3397" i="8"/>
  <c r="E3397" i="8"/>
  <c r="J3396" i="8"/>
  <c r="E3396" i="8"/>
  <c r="J3395" i="8"/>
  <c r="E3395" i="8"/>
  <c r="J3394" i="8"/>
  <c r="E3394" i="8"/>
  <c r="J3393" i="8"/>
  <c r="E3393" i="8"/>
  <c r="J3392" i="8"/>
  <c r="E3392" i="8"/>
  <c r="J3391" i="8"/>
  <c r="E3391" i="8"/>
  <c r="J3390" i="8"/>
  <c r="E3390" i="8"/>
  <c r="J3389" i="8"/>
  <c r="E3389" i="8"/>
  <c r="J3388" i="8"/>
  <c r="E3388" i="8"/>
  <c r="J3387" i="8"/>
  <c r="E3387" i="8"/>
  <c r="J3386" i="8"/>
  <c r="E3386" i="8"/>
  <c r="J3385" i="8"/>
  <c r="E3385" i="8"/>
  <c r="J3384" i="8"/>
  <c r="E3384" i="8"/>
  <c r="J3383" i="8"/>
  <c r="E3383" i="8"/>
  <c r="J3382" i="8"/>
  <c r="E3382" i="8"/>
  <c r="J3381" i="8"/>
  <c r="E3381" i="8"/>
  <c r="J3380" i="8"/>
  <c r="E3380" i="8"/>
  <c r="J3379" i="8"/>
  <c r="E3379" i="8"/>
  <c r="J3378" i="8"/>
  <c r="E3378" i="8"/>
  <c r="J3377" i="8"/>
  <c r="E3377" i="8"/>
  <c r="J3376" i="8"/>
  <c r="E3376" i="8"/>
  <c r="J3375" i="8"/>
  <c r="E3375" i="8"/>
  <c r="J3374" i="8"/>
  <c r="E3374" i="8"/>
  <c r="J3373" i="8"/>
  <c r="E3373" i="8"/>
  <c r="J3372" i="8"/>
  <c r="E3372" i="8"/>
  <c r="J3371" i="8"/>
  <c r="E3371" i="8"/>
  <c r="J3370" i="8"/>
  <c r="E3370" i="8"/>
  <c r="J3369" i="8"/>
  <c r="E3369" i="8"/>
  <c r="J3368" i="8"/>
  <c r="E3368" i="8"/>
  <c r="J3367" i="8"/>
  <c r="E3367" i="8"/>
  <c r="J3366" i="8"/>
  <c r="E3366" i="8"/>
  <c r="J3365" i="8"/>
  <c r="E3365" i="8"/>
  <c r="J3364" i="8"/>
  <c r="E3364" i="8"/>
  <c r="J3363" i="8"/>
  <c r="E3363" i="8"/>
  <c r="J3362" i="8"/>
  <c r="E3362" i="8"/>
  <c r="J3361" i="8"/>
  <c r="E3361" i="8"/>
  <c r="J3360" i="8"/>
  <c r="E3360" i="8"/>
  <c r="J3359" i="8"/>
  <c r="E3359" i="8"/>
  <c r="J3358" i="8"/>
  <c r="E3358" i="8"/>
  <c r="J3357" i="8"/>
  <c r="E3357" i="8"/>
  <c r="J3356" i="8"/>
  <c r="E3356" i="8"/>
  <c r="J3355" i="8"/>
  <c r="E3355" i="8"/>
  <c r="J3354" i="8"/>
  <c r="E3354" i="8"/>
  <c r="J3353" i="8"/>
  <c r="E3353" i="8"/>
  <c r="J3352" i="8"/>
  <c r="E3352" i="8"/>
  <c r="J3351" i="8"/>
  <c r="E3351" i="8"/>
  <c r="J3350" i="8"/>
  <c r="E3350" i="8"/>
  <c r="J3349" i="8"/>
  <c r="E3349" i="8"/>
  <c r="J3348" i="8"/>
  <c r="E3348" i="8"/>
  <c r="J3347" i="8"/>
  <c r="E3347" i="8"/>
  <c r="J3346" i="8"/>
  <c r="E3346" i="8"/>
  <c r="J3345" i="8"/>
  <c r="E3345" i="8"/>
  <c r="J3344" i="8"/>
  <c r="E3344" i="8"/>
  <c r="J3343" i="8"/>
  <c r="E3343" i="8"/>
  <c r="J3342" i="8"/>
  <c r="E3342" i="8"/>
  <c r="J3341" i="8"/>
  <c r="E3341" i="8"/>
  <c r="J3340" i="8"/>
  <c r="E3340" i="8"/>
  <c r="J3339" i="8"/>
  <c r="E3339" i="8"/>
  <c r="J3338" i="8"/>
  <c r="E3338" i="8"/>
  <c r="J3337" i="8"/>
  <c r="E3337" i="8"/>
  <c r="J3336" i="8"/>
  <c r="E3336" i="8"/>
  <c r="J3335" i="8"/>
  <c r="E3335" i="8"/>
  <c r="J3334" i="8"/>
  <c r="E3334" i="8"/>
  <c r="J3333" i="8"/>
  <c r="E3333" i="8"/>
  <c r="J3332" i="8"/>
  <c r="E3332" i="8"/>
  <c r="J3331" i="8"/>
  <c r="E3331" i="8"/>
  <c r="J3330" i="8"/>
  <c r="E3330" i="8"/>
  <c r="J3329" i="8"/>
  <c r="E3329" i="8"/>
  <c r="J3328" i="8"/>
  <c r="E3328" i="8"/>
  <c r="J3327" i="8"/>
  <c r="E3327" i="8"/>
  <c r="J3326" i="8"/>
  <c r="E3326" i="8"/>
  <c r="J3325" i="8"/>
  <c r="E3325" i="8"/>
  <c r="J3324" i="8"/>
  <c r="E3324" i="8"/>
  <c r="J3323" i="8"/>
  <c r="E3323" i="8"/>
  <c r="J3322" i="8"/>
  <c r="E3322" i="8"/>
  <c r="J3321" i="8"/>
  <c r="E3321" i="8"/>
  <c r="J3320" i="8"/>
  <c r="E3320" i="8"/>
  <c r="J3319" i="8"/>
  <c r="E3319" i="8"/>
  <c r="J3318" i="8"/>
  <c r="E3318" i="8"/>
  <c r="J3317" i="8"/>
  <c r="E3317" i="8"/>
  <c r="J3316" i="8"/>
  <c r="E3316" i="8"/>
  <c r="J3315" i="8"/>
  <c r="E3315" i="8"/>
  <c r="J3314" i="8"/>
  <c r="E3314" i="8"/>
  <c r="J3313" i="8"/>
  <c r="E3313" i="8"/>
  <c r="J3312" i="8"/>
  <c r="E3312" i="8"/>
  <c r="J3311" i="8"/>
  <c r="E3311" i="8"/>
  <c r="J3310" i="8"/>
  <c r="E3310" i="8"/>
  <c r="J3309" i="8"/>
  <c r="E3309" i="8"/>
  <c r="J3308" i="8"/>
  <c r="E3308" i="8"/>
  <c r="J3307" i="8"/>
  <c r="E3307" i="8"/>
  <c r="J3306" i="8"/>
  <c r="E3306" i="8"/>
  <c r="J3305" i="8"/>
  <c r="E3305" i="8"/>
  <c r="J3304" i="8"/>
  <c r="E3304" i="8"/>
  <c r="J3303" i="8"/>
  <c r="E3303" i="8"/>
  <c r="J3302" i="8"/>
  <c r="E3302" i="8"/>
  <c r="J3301" i="8"/>
  <c r="E3301" i="8"/>
  <c r="J3300" i="8"/>
  <c r="E3300" i="8"/>
  <c r="J3299" i="8"/>
  <c r="E3299" i="8"/>
  <c r="J3298" i="8"/>
  <c r="E3298" i="8"/>
  <c r="J3297" i="8"/>
  <c r="E3297" i="8"/>
  <c r="J3296" i="8"/>
  <c r="E3296" i="8"/>
  <c r="J3295" i="8"/>
  <c r="E3295" i="8"/>
  <c r="J3294" i="8"/>
  <c r="E3294" i="8"/>
  <c r="J3293" i="8"/>
  <c r="E3293" i="8"/>
  <c r="J3292" i="8"/>
  <c r="E3292" i="8"/>
  <c r="J3291" i="8"/>
  <c r="E3291" i="8"/>
  <c r="J3290" i="8"/>
  <c r="E3290" i="8"/>
  <c r="J3289" i="8"/>
  <c r="E3289" i="8"/>
  <c r="J3288" i="8"/>
  <c r="E3288" i="8"/>
  <c r="J3287" i="8"/>
  <c r="E3287" i="8"/>
  <c r="J3286" i="8"/>
  <c r="E3286" i="8"/>
  <c r="J3285" i="8"/>
  <c r="E3285" i="8"/>
  <c r="J3284" i="8"/>
  <c r="E3284" i="8"/>
  <c r="J3283" i="8"/>
  <c r="E3283" i="8"/>
  <c r="J3282" i="8"/>
  <c r="E3282" i="8"/>
  <c r="J3281" i="8"/>
  <c r="E3281" i="8"/>
  <c r="J3280" i="8"/>
  <c r="E3280" i="8"/>
  <c r="J3279" i="8"/>
  <c r="E3279" i="8"/>
  <c r="J3278" i="8"/>
  <c r="E3278" i="8"/>
  <c r="J3277" i="8"/>
  <c r="E3277" i="8"/>
  <c r="J3276" i="8"/>
  <c r="E3276" i="8"/>
  <c r="J3275" i="8"/>
  <c r="E3275" i="8"/>
  <c r="J3274" i="8"/>
  <c r="E3274" i="8"/>
  <c r="J3273" i="8"/>
  <c r="E3273" i="8"/>
  <c r="J3272" i="8"/>
  <c r="E3272" i="8"/>
  <c r="J3271" i="8"/>
  <c r="E3271" i="8"/>
  <c r="J3270" i="8"/>
  <c r="E3270" i="8"/>
  <c r="J3269" i="8"/>
  <c r="E3269" i="8"/>
  <c r="J3268" i="8"/>
  <c r="E3268" i="8"/>
  <c r="J3267" i="8"/>
  <c r="E3267" i="8"/>
  <c r="J3266" i="8"/>
  <c r="E3266" i="8"/>
  <c r="J3265" i="8"/>
  <c r="E3265" i="8"/>
  <c r="J3264" i="8"/>
  <c r="E3264" i="8"/>
  <c r="J3263" i="8"/>
  <c r="E3263" i="8"/>
  <c r="J3262" i="8"/>
  <c r="E3262" i="8"/>
  <c r="J3261" i="8"/>
  <c r="E3261" i="8"/>
  <c r="J3260" i="8"/>
  <c r="E3260" i="8"/>
  <c r="J3259" i="8"/>
  <c r="E3259" i="8"/>
  <c r="J3258" i="8"/>
  <c r="E3258" i="8"/>
  <c r="J3257" i="8"/>
  <c r="E3257" i="8"/>
  <c r="J3256" i="8"/>
  <c r="E3256" i="8"/>
  <c r="J3255" i="8"/>
  <c r="E3255" i="8"/>
  <c r="J3254" i="8"/>
  <c r="E3254" i="8"/>
  <c r="J3253" i="8"/>
  <c r="E3253" i="8"/>
  <c r="J3252" i="8"/>
  <c r="E3252" i="8"/>
  <c r="J3251" i="8"/>
  <c r="E3251" i="8"/>
  <c r="J3250" i="8"/>
  <c r="E3250" i="8"/>
  <c r="J3249" i="8"/>
  <c r="E3249" i="8"/>
  <c r="J3248" i="8"/>
  <c r="E3248" i="8"/>
  <c r="J3247" i="8"/>
  <c r="E3247" i="8"/>
  <c r="J3246" i="8"/>
  <c r="E3246" i="8"/>
  <c r="J3245" i="8"/>
  <c r="E3245" i="8"/>
  <c r="J3244" i="8"/>
  <c r="E3244" i="8"/>
  <c r="J3243" i="8"/>
  <c r="E3243" i="8"/>
  <c r="J3242" i="8"/>
  <c r="E3242" i="8"/>
  <c r="J3241" i="8"/>
  <c r="E3241" i="8"/>
  <c r="J3240" i="8"/>
  <c r="E3240" i="8"/>
  <c r="J3239" i="8"/>
  <c r="E3239" i="8"/>
  <c r="J3238" i="8"/>
  <c r="E3238" i="8"/>
  <c r="J3237" i="8"/>
  <c r="E3237" i="8"/>
  <c r="J3236" i="8"/>
  <c r="E3236" i="8"/>
  <c r="J3235" i="8"/>
  <c r="E3235" i="8"/>
  <c r="J3234" i="8"/>
  <c r="E3234" i="8"/>
  <c r="J3233" i="8"/>
  <c r="E3233" i="8"/>
  <c r="J3232" i="8"/>
  <c r="E3232" i="8"/>
  <c r="J3231" i="8"/>
  <c r="E3231" i="8"/>
  <c r="J3230" i="8"/>
  <c r="E3230" i="8"/>
  <c r="J3229" i="8"/>
  <c r="E3229" i="8"/>
  <c r="J3228" i="8"/>
  <c r="E3228" i="8"/>
  <c r="J3227" i="8"/>
  <c r="E3227" i="8"/>
  <c r="J3226" i="8"/>
  <c r="E3226" i="8"/>
  <c r="J3225" i="8"/>
  <c r="E3225" i="8"/>
  <c r="J3224" i="8"/>
  <c r="E3224" i="8"/>
  <c r="J3223" i="8"/>
  <c r="E3223" i="8"/>
  <c r="J3222" i="8"/>
  <c r="E3222" i="8"/>
  <c r="J3221" i="8"/>
  <c r="E3221" i="8"/>
  <c r="J3220" i="8"/>
  <c r="E3220" i="8"/>
  <c r="J3219" i="8"/>
  <c r="E3219" i="8"/>
  <c r="J3218" i="8"/>
  <c r="E3218" i="8"/>
  <c r="J3217" i="8"/>
  <c r="E3217" i="8"/>
  <c r="J3216" i="8"/>
  <c r="E3216" i="8"/>
  <c r="J3215" i="8"/>
  <c r="E3215" i="8"/>
  <c r="J3214" i="8"/>
  <c r="E3214" i="8"/>
  <c r="J3213" i="8"/>
  <c r="E3213" i="8"/>
  <c r="J3212" i="8"/>
  <c r="E3212" i="8"/>
  <c r="J3211" i="8"/>
  <c r="E3211" i="8"/>
  <c r="J3210" i="8"/>
  <c r="E3210" i="8"/>
  <c r="J3209" i="8"/>
  <c r="E3209" i="8"/>
  <c r="J3208" i="8"/>
  <c r="E3208" i="8"/>
  <c r="J3207" i="8"/>
  <c r="E3207" i="8"/>
  <c r="J3206" i="8"/>
  <c r="E3206" i="8"/>
  <c r="J3205" i="8"/>
  <c r="E3205" i="8"/>
  <c r="J3204" i="8"/>
  <c r="E3204" i="8"/>
  <c r="J3203" i="8"/>
  <c r="E3203" i="8"/>
  <c r="J3202" i="8"/>
  <c r="E3202" i="8"/>
  <c r="J3201" i="8"/>
  <c r="E3201" i="8"/>
  <c r="J3200" i="8"/>
  <c r="E3200" i="8"/>
  <c r="J3199" i="8"/>
  <c r="E3199" i="8"/>
  <c r="J3198" i="8"/>
  <c r="E3198" i="8"/>
  <c r="J3197" i="8"/>
  <c r="E3197" i="8"/>
  <c r="J3196" i="8"/>
  <c r="E3196" i="8"/>
  <c r="J3195" i="8"/>
  <c r="E3195" i="8"/>
  <c r="J3194" i="8"/>
  <c r="E3194" i="8"/>
  <c r="J3193" i="8"/>
  <c r="E3193" i="8"/>
  <c r="J3192" i="8"/>
  <c r="E3192" i="8"/>
  <c r="J3191" i="8"/>
  <c r="E3191" i="8"/>
  <c r="J3190" i="8"/>
  <c r="E3190" i="8"/>
  <c r="J3189" i="8"/>
  <c r="E3189" i="8"/>
  <c r="J3188" i="8"/>
  <c r="E3188" i="8"/>
  <c r="J3187" i="8"/>
  <c r="E3187" i="8"/>
  <c r="J3186" i="8"/>
  <c r="E3186" i="8"/>
  <c r="J3185" i="8"/>
  <c r="E3185" i="8"/>
  <c r="J3184" i="8"/>
  <c r="E3184" i="8"/>
  <c r="J3183" i="8"/>
  <c r="E3183" i="8"/>
  <c r="J3182" i="8"/>
  <c r="E3182" i="8"/>
  <c r="J3181" i="8"/>
  <c r="E3181" i="8"/>
  <c r="J3180" i="8"/>
  <c r="E3180" i="8"/>
  <c r="J3179" i="8"/>
  <c r="E3179" i="8"/>
  <c r="J3178" i="8"/>
  <c r="E3178" i="8"/>
  <c r="J3177" i="8"/>
  <c r="E3177" i="8"/>
  <c r="J3176" i="8"/>
  <c r="E3176" i="8"/>
  <c r="J3175" i="8"/>
  <c r="E3175" i="8"/>
  <c r="J3174" i="8"/>
  <c r="E3174" i="8"/>
  <c r="J3173" i="8"/>
  <c r="E3173" i="8"/>
  <c r="J3172" i="8"/>
  <c r="E3172" i="8"/>
  <c r="J3171" i="8"/>
  <c r="E3171" i="8"/>
  <c r="J3170" i="8"/>
  <c r="E3170" i="8"/>
  <c r="J3169" i="8"/>
  <c r="E3169" i="8"/>
  <c r="J3168" i="8"/>
  <c r="E3168" i="8"/>
  <c r="J3167" i="8"/>
  <c r="E3167" i="8"/>
  <c r="J3166" i="8"/>
  <c r="E3166" i="8"/>
  <c r="J3165" i="8"/>
  <c r="E3165" i="8"/>
  <c r="J3164" i="8"/>
  <c r="E3164" i="8"/>
  <c r="J3163" i="8"/>
  <c r="E3163" i="8"/>
  <c r="J3162" i="8"/>
  <c r="E3162" i="8"/>
  <c r="J3161" i="8"/>
  <c r="E3161" i="8"/>
  <c r="J3160" i="8"/>
  <c r="E3160" i="8"/>
  <c r="J3159" i="8"/>
  <c r="E3159" i="8"/>
  <c r="J3158" i="8"/>
  <c r="E3158" i="8"/>
  <c r="J3157" i="8"/>
  <c r="E3157" i="8"/>
  <c r="J3156" i="8"/>
  <c r="E3156" i="8"/>
  <c r="J3155" i="8"/>
  <c r="E3155" i="8"/>
  <c r="J3154" i="8"/>
  <c r="E3154" i="8"/>
  <c r="J3153" i="8"/>
  <c r="E3153" i="8"/>
  <c r="J3152" i="8"/>
  <c r="E3152" i="8"/>
  <c r="J3151" i="8"/>
  <c r="E3151" i="8"/>
  <c r="J3150" i="8"/>
  <c r="E3150" i="8"/>
  <c r="J3149" i="8"/>
  <c r="E3149" i="8"/>
  <c r="J3148" i="8"/>
  <c r="E3148" i="8"/>
  <c r="J3147" i="8"/>
  <c r="E3147" i="8"/>
  <c r="J3146" i="8"/>
  <c r="E3146" i="8"/>
  <c r="J3145" i="8"/>
  <c r="E3145" i="8"/>
  <c r="J3144" i="8"/>
  <c r="E3144" i="8"/>
  <c r="J3143" i="8"/>
  <c r="E3143" i="8"/>
  <c r="J3142" i="8"/>
  <c r="E3142" i="8"/>
  <c r="J3141" i="8"/>
  <c r="E3141" i="8"/>
  <c r="J3140" i="8"/>
  <c r="E3140" i="8"/>
  <c r="J3139" i="8"/>
  <c r="E3139" i="8"/>
  <c r="J3138" i="8"/>
  <c r="E3138" i="8"/>
  <c r="J3137" i="8"/>
  <c r="E3137" i="8"/>
  <c r="J3136" i="8"/>
  <c r="E3136" i="8"/>
  <c r="J3135" i="8"/>
  <c r="E3135" i="8"/>
  <c r="J3134" i="8"/>
  <c r="E3134" i="8"/>
  <c r="J3133" i="8"/>
  <c r="E3133" i="8"/>
  <c r="J3132" i="8"/>
  <c r="E3132" i="8"/>
  <c r="J3131" i="8"/>
  <c r="E3131" i="8"/>
  <c r="J3130" i="8"/>
  <c r="E3130" i="8"/>
  <c r="J3129" i="8"/>
  <c r="E3129" i="8"/>
  <c r="J3128" i="8"/>
  <c r="E3128" i="8"/>
  <c r="J3127" i="8"/>
  <c r="E3127" i="8"/>
  <c r="J3126" i="8"/>
  <c r="E3126" i="8"/>
  <c r="J3125" i="8"/>
  <c r="E3125" i="8"/>
  <c r="J3124" i="8"/>
  <c r="E3124" i="8"/>
  <c r="J3123" i="8"/>
  <c r="E3123" i="8"/>
  <c r="J3122" i="8"/>
  <c r="E3122" i="8"/>
  <c r="J3121" i="8"/>
  <c r="E3121" i="8"/>
  <c r="J3120" i="8"/>
  <c r="E3120" i="8"/>
  <c r="J3119" i="8"/>
  <c r="E3119" i="8"/>
  <c r="J3118" i="8"/>
  <c r="E3118" i="8"/>
  <c r="J3117" i="8"/>
  <c r="E3117" i="8"/>
  <c r="J3116" i="8"/>
  <c r="E3116" i="8"/>
  <c r="J3115" i="8"/>
  <c r="E3115" i="8"/>
  <c r="J3114" i="8"/>
  <c r="E3114" i="8"/>
  <c r="J3113" i="8"/>
  <c r="E3113" i="8"/>
  <c r="J3112" i="8"/>
  <c r="E3112" i="8"/>
  <c r="J3111" i="8"/>
  <c r="E3111" i="8"/>
  <c r="J3110" i="8"/>
  <c r="E3110" i="8"/>
  <c r="J3109" i="8"/>
  <c r="E3109" i="8"/>
  <c r="J3108" i="8"/>
  <c r="E3108" i="8"/>
  <c r="J3107" i="8"/>
  <c r="E3107" i="8"/>
  <c r="J3106" i="8"/>
  <c r="E3106" i="8"/>
  <c r="J3105" i="8"/>
  <c r="E3105" i="8"/>
  <c r="J3104" i="8"/>
  <c r="E3104" i="8"/>
  <c r="J3103" i="8"/>
  <c r="E3103" i="8"/>
  <c r="J3102" i="8"/>
  <c r="E3102" i="8"/>
  <c r="J3101" i="8"/>
  <c r="E3101" i="8"/>
  <c r="J3100" i="8"/>
  <c r="E3100" i="8"/>
  <c r="J3099" i="8"/>
  <c r="E3099" i="8"/>
  <c r="J3098" i="8"/>
  <c r="E3098" i="8"/>
  <c r="J3097" i="8"/>
  <c r="E3097" i="8"/>
  <c r="J3096" i="8"/>
  <c r="E3096" i="8"/>
  <c r="J3095" i="8"/>
  <c r="E3095" i="8"/>
  <c r="J3094" i="8"/>
  <c r="E3094" i="8"/>
  <c r="J3093" i="8"/>
  <c r="E3093" i="8"/>
  <c r="J3092" i="8"/>
  <c r="E3092" i="8"/>
  <c r="J3091" i="8"/>
  <c r="E3091" i="8"/>
  <c r="J3090" i="8"/>
  <c r="E3090" i="8"/>
  <c r="J3089" i="8"/>
  <c r="E3089" i="8"/>
  <c r="J3088" i="8"/>
  <c r="E3088" i="8"/>
  <c r="J3087" i="8"/>
  <c r="E3087" i="8"/>
  <c r="J3086" i="8"/>
  <c r="E3086" i="8"/>
  <c r="J3085" i="8"/>
  <c r="E3085" i="8"/>
  <c r="J3084" i="8"/>
  <c r="E3084" i="8"/>
  <c r="J3083" i="8"/>
  <c r="E3083" i="8"/>
  <c r="J3082" i="8"/>
  <c r="E3082" i="8"/>
  <c r="J3081" i="8"/>
  <c r="E3081" i="8"/>
  <c r="J3080" i="8"/>
  <c r="E3080" i="8"/>
  <c r="J3079" i="8"/>
  <c r="E3079" i="8"/>
  <c r="J3078" i="8"/>
  <c r="E3078" i="8"/>
  <c r="J3077" i="8"/>
  <c r="E3077" i="8"/>
  <c r="J3076" i="8"/>
  <c r="E3076" i="8"/>
  <c r="J3075" i="8"/>
  <c r="E3075" i="8"/>
  <c r="J3074" i="8"/>
  <c r="E3074" i="8"/>
  <c r="J3073" i="8"/>
  <c r="E3073" i="8"/>
  <c r="J3072" i="8"/>
  <c r="E3072" i="8"/>
  <c r="J3071" i="8"/>
  <c r="E3071" i="8"/>
  <c r="J3070" i="8"/>
  <c r="E3070" i="8"/>
  <c r="J3069" i="8"/>
  <c r="E3069" i="8"/>
  <c r="J3068" i="8"/>
  <c r="E3068" i="8"/>
  <c r="J3067" i="8"/>
  <c r="E3067" i="8"/>
  <c r="J3066" i="8"/>
  <c r="E3066" i="8"/>
  <c r="J3065" i="8"/>
  <c r="E3065" i="8"/>
  <c r="J3064" i="8"/>
  <c r="E3064" i="8"/>
  <c r="J3063" i="8"/>
  <c r="E3063" i="8"/>
  <c r="J3062" i="8"/>
  <c r="E3062" i="8"/>
  <c r="J3061" i="8"/>
  <c r="E3061" i="8"/>
  <c r="J3060" i="8"/>
  <c r="E3060" i="8"/>
  <c r="J3059" i="8"/>
  <c r="E3059" i="8"/>
  <c r="J3058" i="8"/>
  <c r="E3058" i="8"/>
  <c r="J3057" i="8"/>
  <c r="E3057" i="8"/>
  <c r="J3056" i="8"/>
  <c r="E3056" i="8"/>
  <c r="J3055" i="8"/>
  <c r="E3055" i="8"/>
  <c r="J3054" i="8"/>
  <c r="E3054" i="8"/>
  <c r="J3053" i="8"/>
  <c r="E3053" i="8"/>
  <c r="J3052" i="8"/>
  <c r="E3052" i="8"/>
  <c r="J3051" i="8"/>
  <c r="E3051" i="8"/>
  <c r="J3050" i="8"/>
  <c r="E3050" i="8"/>
  <c r="J3049" i="8"/>
  <c r="E3049" i="8"/>
  <c r="J3048" i="8"/>
  <c r="E3048" i="8"/>
  <c r="J3047" i="8"/>
  <c r="E3047" i="8"/>
  <c r="J3046" i="8"/>
  <c r="E3046" i="8"/>
  <c r="J3045" i="8"/>
  <c r="E3045" i="8"/>
  <c r="J3044" i="8"/>
  <c r="E3044" i="8"/>
  <c r="J3043" i="8"/>
  <c r="E3043" i="8"/>
  <c r="J3042" i="8"/>
  <c r="E3042" i="8"/>
  <c r="J3041" i="8"/>
  <c r="E3041" i="8"/>
  <c r="J3040" i="8"/>
  <c r="E3040" i="8"/>
  <c r="J3039" i="8"/>
  <c r="E3039" i="8"/>
  <c r="J3038" i="8"/>
  <c r="E3038" i="8"/>
  <c r="J3037" i="8"/>
  <c r="E3037" i="8"/>
  <c r="J3036" i="8"/>
  <c r="E3036" i="8"/>
  <c r="J3035" i="8"/>
  <c r="E3035" i="8"/>
  <c r="J3034" i="8"/>
  <c r="E3034" i="8"/>
  <c r="J3033" i="8"/>
  <c r="E3033" i="8"/>
  <c r="J3032" i="8"/>
  <c r="E3032" i="8"/>
  <c r="J3031" i="8"/>
  <c r="E3031" i="8"/>
  <c r="J3030" i="8"/>
  <c r="E3030" i="8"/>
  <c r="J3029" i="8"/>
  <c r="E3029" i="8"/>
  <c r="J3028" i="8"/>
  <c r="E3028" i="8"/>
  <c r="J3027" i="8"/>
  <c r="E3027" i="8"/>
  <c r="J3026" i="8"/>
  <c r="E3026" i="8"/>
  <c r="J3025" i="8"/>
  <c r="E3025" i="8"/>
  <c r="J3024" i="8"/>
  <c r="E3024" i="8"/>
  <c r="J3023" i="8"/>
  <c r="E3023" i="8"/>
  <c r="J3022" i="8"/>
  <c r="E3022" i="8"/>
  <c r="J3021" i="8"/>
  <c r="E3021" i="8"/>
  <c r="J3020" i="8"/>
  <c r="E3020" i="8"/>
  <c r="J3019" i="8"/>
  <c r="E3019" i="8"/>
  <c r="J3018" i="8"/>
  <c r="E3018" i="8"/>
  <c r="J3017" i="8"/>
  <c r="E3017" i="8"/>
  <c r="J3016" i="8"/>
  <c r="E3016" i="8"/>
  <c r="J3015" i="8"/>
  <c r="E3015" i="8"/>
  <c r="J3014" i="8"/>
  <c r="E3014" i="8"/>
  <c r="J3013" i="8"/>
  <c r="E3013" i="8"/>
  <c r="J3012" i="8"/>
  <c r="E3012" i="8"/>
  <c r="J3011" i="8"/>
  <c r="E3011" i="8"/>
  <c r="J3010" i="8"/>
  <c r="E3010" i="8"/>
  <c r="J3009" i="8"/>
  <c r="E3009" i="8"/>
  <c r="J3008" i="8"/>
  <c r="E3008" i="8"/>
  <c r="J3007" i="8"/>
  <c r="E3007" i="8"/>
  <c r="J3006" i="8"/>
  <c r="E3006" i="8"/>
  <c r="J3005" i="8"/>
  <c r="E3005" i="8"/>
  <c r="J3004" i="8"/>
  <c r="E3004" i="8"/>
  <c r="J3003" i="8"/>
  <c r="E3003" i="8"/>
  <c r="J3002" i="8"/>
  <c r="E3002" i="8"/>
  <c r="J3001" i="8"/>
  <c r="E3001" i="8"/>
  <c r="J3000" i="8"/>
  <c r="E3000" i="8"/>
  <c r="J2999" i="8"/>
  <c r="E2999" i="8"/>
  <c r="J2998" i="8"/>
  <c r="E2998" i="8"/>
  <c r="J2997" i="8"/>
  <c r="E2997" i="8"/>
  <c r="J2996" i="8"/>
  <c r="E2996" i="8"/>
  <c r="J2995" i="8"/>
  <c r="E2995" i="8"/>
  <c r="J2994" i="8"/>
  <c r="E2994" i="8"/>
  <c r="J2993" i="8"/>
  <c r="E2993" i="8"/>
  <c r="J2992" i="8"/>
  <c r="E2992" i="8"/>
  <c r="J2991" i="8"/>
  <c r="E2991" i="8"/>
  <c r="J2990" i="8"/>
  <c r="E2990" i="8"/>
  <c r="J2989" i="8"/>
  <c r="E2989" i="8"/>
  <c r="J2988" i="8"/>
  <c r="E2988" i="8"/>
  <c r="J2987" i="8"/>
  <c r="E2987" i="8"/>
  <c r="J2986" i="8"/>
  <c r="E2986" i="8"/>
  <c r="J2985" i="8"/>
  <c r="E2985" i="8"/>
  <c r="J2984" i="8"/>
  <c r="E2984" i="8"/>
  <c r="J2983" i="8"/>
  <c r="E2983" i="8"/>
  <c r="J2982" i="8"/>
  <c r="E2982" i="8"/>
  <c r="J2981" i="8"/>
  <c r="E2981" i="8"/>
  <c r="J2980" i="8"/>
  <c r="E2980" i="8"/>
  <c r="J2979" i="8"/>
  <c r="E2979" i="8"/>
  <c r="J2978" i="8"/>
  <c r="E2978" i="8"/>
  <c r="J2977" i="8"/>
  <c r="E2977" i="8"/>
  <c r="J2976" i="8"/>
  <c r="E2976" i="8"/>
  <c r="J2975" i="8"/>
  <c r="E2975" i="8"/>
  <c r="J2974" i="8"/>
  <c r="E2974" i="8"/>
  <c r="J2973" i="8"/>
  <c r="E2973" i="8"/>
  <c r="J2972" i="8"/>
  <c r="E2972" i="8"/>
  <c r="J2971" i="8"/>
  <c r="E2971" i="8"/>
  <c r="J2970" i="8"/>
  <c r="E2970" i="8"/>
  <c r="J2969" i="8"/>
  <c r="E2969" i="8"/>
  <c r="J2968" i="8"/>
  <c r="E2968" i="8"/>
  <c r="J2967" i="8"/>
  <c r="E2967" i="8"/>
  <c r="J2966" i="8"/>
  <c r="E2966" i="8"/>
  <c r="J2965" i="8"/>
  <c r="E2965" i="8"/>
  <c r="J2964" i="8"/>
  <c r="E2964" i="8"/>
  <c r="J2963" i="8"/>
  <c r="E2963" i="8"/>
  <c r="J2962" i="8"/>
  <c r="E2962" i="8"/>
  <c r="J2961" i="8"/>
  <c r="E2961" i="8"/>
  <c r="J2960" i="8"/>
  <c r="E2960" i="8"/>
  <c r="J2959" i="8"/>
  <c r="E2959" i="8"/>
  <c r="J2958" i="8"/>
  <c r="E2958" i="8"/>
  <c r="J2957" i="8"/>
  <c r="E2957" i="8"/>
  <c r="J2956" i="8"/>
  <c r="E2956" i="8"/>
  <c r="J2955" i="8"/>
  <c r="E2955" i="8"/>
  <c r="J2954" i="8"/>
  <c r="E2954" i="8"/>
  <c r="J2953" i="8"/>
  <c r="E2953" i="8"/>
  <c r="J2952" i="8"/>
  <c r="E2952" i="8"/>
  <c r="J2951" i="8"/>
  <c r="E2951" i="8"/>
  <c r="J2950" i="8"/>
  <c r="E2950" i="8"/>
  <c r="J2949" i="8"/>
  <c r="E2949" i="8"/>
  <c r="J2948" i="8"/>
  <c r="E2948" i="8"/>
  <c r="J2947" i="8"/>
  <c r="E2947" i="8"/>
  <c r="J2946" i="8"/>
  <c r="E2946" i="8"/>
  <c r="J2945" i="8"/>
  <c r="E2945" i="8"/>
  <c r="J2944" i="8"/>
  <c r="E2944" i="8"/>
  <c r="J2943" i="8"/>
  <c r="E2943" i="8"/>
  <c r="J2942" i="8"/>
  <c r="E2942" i="8"/>
  <c r="J2941" i="8"/>
  <c r="E2941" i="8"/>
  <c r="J2940" i="8"/>
  <c r="E2940" i="8"/>
  <c r="J2939" i="8"/>
  <c r="E2939" i="8"/>
  <c r="J2938" i="8"/>
  <c r="E2938" i="8"/>
  <c r="J2937" i="8"/>
  <c r="E2937" i="8"/>
  <c r="J2936" i="8"/>
  <c r="E2936" i="8"/>
  <c r="J2935" i="8"/>
  <c r="E2935" i="8"/>
  <c r="J2934" i="8"/>
  <c r="E2934" i="8"/>
  <c r="J2933" i="8"/>
  <c r="E2933" i="8"/>
  <c r="J2932" i="8"/>
  <c r="E2932" i="8"/>
  <c r="J2931" i="8"/>
  <c r="E2931" i="8"/>
  <c r="J2930" i="8"/>
  <c r="E2930" i="8"/>
  <c r="J2929" i="8"/>
  <c r="E2929" i="8"/>
  <c r="J2928" i="8"/>
  <c r="E2928" i="8"/>
  <c r="J2927" i="8"/>
  <c r="E2927" i="8"/>
  <c r="J2926" i="8"/>
  <c r="E2926" i="8"/>
  <c r="J2925" i="8"/>
  <c r="E2925" i="8"/>
  <c r="J2924" i="8"/>
  <c r="E2924" i="8"/>
  <c r="J2923" i="8"/>
  <c r="E2923" i="8"/>
  <c r="J2922" i="8"/>
  <c r="E2922" i="8"/>
  <c r="J2921" i="8"/>
  <c r="E2921" i="8"/>
  <c r="J2920" i="8"/>
  <c r="E2920" i="8"/>
  <c r="J2919" i="8"/>
  <c r="E2919" i="8"/>
  <c r="J2918" i="8"/>
  <c r="E2918" i="8"/>
  <c r="J2917" i="8"/>
  <c r="E2917" i="8"/>
  <c r="J2916" i="8"/>
  <c r="E2916" i="8"/>
  <c r="J2915" i="8"/>
  <c r="E2915" i="8"/>
  <c r="J2914" i="8"/>
  <c r="E2914" i="8"/>
  <c r="J2913" i="8"/>
  <c r="E2913" i="8"/>
  <c r="J2912" i="8"/>
  <c r="E2912" i="8"/>
  <c r="J2911" i="8"/>
  <c r="E2911" i="8"/>
  <c r="J2910" i="8"/>
  <c r="E2910" i="8"/>
  <c r="J2909" i="8"/>
  <c r="E2909" i="8"/>
  <c r="J2908" i="8"/>
  <c r="E2908" i="8"/>
  <c r="J2907" i="8"/>
  <c r="E2907" i="8"/>
  <c r="J2906" i="8"/>
  <c r="E2906" i="8"/>
  <c r="J2905" i="8"/>
  <c r="E2905" i="8"/>
  <c r="J2904" i="8"/>
  <c r="E2904" i="8"/>
  <c r="J2903" i="8"/>
  <c r="E2903" i="8"/>
  <c r="J2902" i="8"/>
  <c r="E2902" i="8"/>
  <c r="J2901" i="8"/>
  <c r="E2901" i="8"/>
  <c r="J2900" i="8"/>
  <c r="E2900" i="8"/>
  <c r="J2899" i="8"/>
  <c r="E2899" i="8"/>
  <c r="J2898" i="8"/>
  <c r="E2898" i="8"/>
  <c r="J2897" i="8"/>
  <c r="E2897" i="8"/>
  <c r="J2896" i="8"/>
  <c r="E2896" i="8"/>
  <c r="J2895" i="8"/>
  <c r="E2895" i="8"/>
  <c r="J2894" i="8"/>
  <c r="E2894" i="8"/>
  <c r="J2893" i="8"/>
  <c r="E2893" i="8"/>
  <c r="J2892" i="8"/>
  <c r="E2892" i="8"/>
  <c r="J2891" i="8"/>
  <c r="E2891" i="8"/>
  <c r="J2890" i="8"/>
  <c r="E2890" i="8"/>
  <c r="J2889" i="8"/>
  <c r="E2889" i="8"/>
  <c r="J2888" i="8"/>
  <c r="E2888" i="8"/>
  <c r="J2887" i="8"/>
  <c r="E2887" i="8"/>
  <c r="J2886" i="8"/>
  <c r="E2886" i="8"/>
  <c r="J2885" i="8"/>
  <c r="E2885" i="8"/>
  <c r="J2884" i="8"/>
  <c r="E2884" i="8"/>
  <c r="J2883" i="8"/>
  <c r="E2883" i="8"/>
  <c r="J2882" i="8"/>
  <c r="E2882" i="8"/>
  <c r="J2881" i="8"/>
  <c r="E2881" i="8"/>
  <c r="J2880" i="8"/>
  <c r="E2880" i="8"/>
  <c r="J2879" i="8"/>
  <c r="E2879" i="8"/>
  <c r="J2878" i="8"/>
  <c r="E2878" i="8"/>
  <c r="J2877" i="8"/>
  <c r="E2877" i="8"/>
  <c r="J2876" i="8"/>
  <c r="E2876" i="8"/>
  <c r="J2875" i="8"/>
  <c r="E2875" i="8"/>
  <c r="J2874" i="8"/>
  <c r="E2874" i="8"/>
  <c r="J2873" i="8"/>
  <c r="E2873" i="8"/>
  <c r="J2872" i="8"/>
  <c r="E2872" i="8"/>
  <c r="J2871" i="8"/>
  <c r="E2871" i="8"/>
  <c r="J2870" i="8"/>
  <c r="E2870" i="8"/>
  <c r="J2869" i="8"/>
  <c r="E2869" i="8"/>
  <c r="J2868" i="8"/>
  <c r="E2868" i="8"/>
  <c r="J2867" i="8"/>
  <c r="E2867" i="8"/>
  <c r="J2866" i="8"/>
  <c r="E2866" i="8"/>
  <c r="J2865" i="8"/>
  <c r="E2865" i="8"/>
  <c r="J2864" i="8"/>
  <c r="E2864" i="8"/>
  <c r="J2863" i="8"/>
  <c r="E2863" i="8"/>
  <c r="J2862" i="8"/>
  <c r="E2862" i="8"/>
  <c r="J2861" i="8"/>
  <c r="E2861" i="8"/>
  <c r="J2860" i="8"/>
  <c r="E2860" i="8"/>
  <c r="J2859" i="8"/>
  <c r="E2859" i="8"/>
  <c r="J2858" i="8"/>
  <c r="E2858" i="8"/>
  <c r="J2857" i="8"/>
  <c r="E2857" i="8"/>
  <c r="J2856" i="8"/>
  <c r="E2856" i="8"/>
  <c r="J2855" i="8"/>
  <c r="E2855" i="8"/>
  <c r="J2854" i="8"/>
  <c r="E2854" i="8"/>
  <c r="J2853" i="8"/>
  <c r="E2853" i="8"/>
  <c r="J2852" i="8"/>
  <c r="E2852" i="8"/>
  <c r="J2851" i="8"/>
  <c r="E2851" i="8"/>
  <c r="J2850" i="8"/>
  <c r="E2850" i="8"/>
  <c r="J2849" i="8"/>
  <c r="E2849" i="8"/>
  <c r="J2848" i="8"/>
  <c r="E2848" i="8"/>
  <c r="J2847" i="8"/>
  <c r="E2847" i="8"/>
  <c r="J2846" i="8"/>
  <c r="E2846" i="8"/>
  <c r="J2845" i="8"/>
  <c r="E2845" i="8"/>
  <c r="J2844" i="8"/>
  <c r="E2844" i="8"/>
  <c r="J2843" i="8"/>
  <c r="E2843" i="8"/>
  <c r="J2842" i="8"/>
  <c r="E2842" i="8"/>
  <c r="J2841" i="8"/>
  <c r="E2841" i="8"/>
  <c r="J2840" i="8"/>
  <c r="E2840" i="8"/>
  <c r="J2839" i="8"/>
  <c r="E2839" i="8"/>
  <c r="J2838" i="8"/>
  <c r="E2838" i="8"/>
  <c r="J2837" i="8"/>
  <c r="E2837" i="8"/>
  <c r="J2836" i="8"/>
  <c r="E2836" i="8"/>
  <c r="J2835" i="8"/>
  <c r="E2835" i="8"/>
  <c r="J2834" i="8"/>
  <c r="E2834" i="8"/>
  <c r="J2833" i="8"/>
  <c r="E2833" i="8"/>
  <c r="J2832" i="8"/>
  <c r="E2832" i="8"/>
  <c r="J2831" i="8"/>
  <c r="E2831" i="8"/>
  <c r="J2830" i="8"/>
  <c r="E2830" i="8"/>
  <c r="J2829" i="8"/>
  <c r="E2829" i="8"/>
  <c r="J2828" i="8"/>
  <c r="E2828" i="8"/>
  <c r="J2827" i="8"/>
  <c r="E2827" i="8"/>
  <c r="J2826" i="8"/>
  <c r="E2826" i="8"/>
  <c r="J2825" i="8"/>
  <c r="E2825" i="8"/>
  <c r="J2824" i="8"/>
  <c r="E2824" i="8"/>
  <c r="J2823" i="8"/>
  <c r="E2823" i="8"/>
  <c r="J2822" i="8"/>
  <c r="E2822" i="8"/>
  <c r="J2821" i="8"/>
  <c r="E2821" i="8"/>
  <c r="J2820" i="8"/>
  <c r="E2820" i="8"/>
  <c r="J2819" i="8"/>
  <c r="E2819" i="8"/>
  <c r="J2818" i="8"/>
  <c r="E2818" i="8"/>
  <c r="J2817" i="8"/>
  <c r="E2817" i="8"/>
  <c r="J2816" i="8"/>
  <c r="E2816" i="8"/>
  <c r="J2815" i="8"/>
  <c r="E2815" i="8"/>
  <c r="J2814" i="8"/>
  <c r="E2814" i="8"/>
  <c r="J2813" i="8"/>
  <c r="E2813" i="8"/>
  <c r="J2812" i="8"/>
  <c r="E2812" i="8"/>
  <c r="J2811" i="8"/>
  <c r="E2811" i="8"/>
  <c r="J2810" i="8"/>
  <c r="E2810" i="8"/>
  <c r="J2809" i="8"/>
  <c r="E2809" i="8"/>
  <c r="J2808" i="8"/>
  <c r="E2808" i="8"/>
  <c r="J2807" i="8"/>
  <c r="E2807" i="8"/>
  <c r="J2806" i="8"/>
  <c r="E2806" i="8"/>
  <c r="J2805" i="8"/>
  <c r="E2805" i="8"/>
  <c r="J2804" i="8"/>
  <c r="E2804" i="8"/>
  <c r="J2803" i="8"/>
  <c r="E2803" i="8"/>
  <c r="J2802" i="8"/>
  <c r="E2802" i="8"/>
  <c r="J2801" i="8"/>
  <c r="E2801" i="8"/>
  <c r="J2800" i="8"/>
  <c r="E2800" i="8"/>
  <c r="J2799" i="8"/>
  <c r="E2799" i="8"/>
  <c r="J2798" i="8"/>
  <c r="E2798" i="8"/>
  <c r="J2797" i="8"/>
  <c r="E2797" i="8"/>
  <c r="J2796" i="8"/>
  <c r="E2796" i="8"/>
  <c r="J2795" i="8"/>
  <c r="E2795" i="8"/>
  <c r="J2794" i="8"/>
  <c r="E2794" i="8"/>
  <c r="J2793" i="8"/>
  <c r="E2793" i="8"/>
  <c r="J2792" i="8"/>
  <c r="E2792" i="8"/>
  <c r="J2791" i="8"/>
  <c r="E2791" i="8"/>
  <c r="J2790" i="8"/>
  <c r="E2790" i="8"/>
  <c r="J2789" i="8"/>
  <c r="E2789" i="8"/>
  <c r="J2788" i="8"/>
  <c r="E2788" i="8"/>
  <c r="J2787" i="8"/>
  <c r="E2787" i="8"/>
  <c r="J2786" i="8"/>
  <c r="E2786" i="8"/>
  <c r="J2785" i="8"/>
  <c r="E2785" i="8"/>
  <c r="J2784" i="8"/>
  <c r="E2784" i="8"/>
  <c r="J2783" i="8"/>
  <c r="E2783" i="8"/>
  <c r="J2782" i="8"/>
  <c r="E2782" i="8"/>
  <c r="J2781" i="8"/>
  <c r="E2781" i="8"/>
  <c r="J2780" i="8"/>
  <c r="E2780" i="8"/>
  <c r="J2779" i="8"/>
  <c r="E2779" i="8"/>
  <c r="J2778" i="8"/>
  <c r="E2778" i="8"/>
  <c r="J2777" i="8"/>
  <c r="E2777" i="8"/>
  <c r="J2776" i="8"/>
  <c r="E2776" i="8"/>
  <c r="J2775" i="8"/>
  <c r="E2775" i="8"/>
  <c r="J2774" i="8"/>
  <c r="E2774" i="8"/>
  <c r="J2773" i="8"/>
  <c r="E2773" i="8"/>
  <c r="J2772" i="8"/>
  <c r="E2772" i="8"/>
  <c r="J2771" i="8"/>
  <c r="E2771" i="8"/>
  <c r="J2770" i="8"/>
  <c r="E2770" i="8"/>
  <c r="J2769" i="8"/>
  <c r="E2769" i="8"/>
  <c r="J2768" i="8"/>
  <c r="E2768" i="8"/>
  <c r="J2767" i="8"/>
  <c r="E2767" i="8"/>
  <c r="J2766" i="8"/>
  <c r="E2766" i="8"/>
  <c r="J2765" i="8"/>
  <c r="E2765" i="8"/>
  <c r="J2764" i="8"/>
  <c r="E2764" i="8"/>
  <c r="J2763" i="8"/>
  <c r="E2763" i="8"/>
  <c r="J2762" i="8"/>
  <c r="E2762" i="8"/>
  <c r="J2761" i="8"/>
  <c r="E2761" i="8"/>
  <c r="J2760" i="8"/>
  <c r="E2760" i="8"/>
  <c r="J2759" i="8"/>
  <c r="E2759" i="8"/>
  <c r="J2758" i="8"/>
  <c r="E2758" i="8"/>
  <c r="J2757" i="8"/>
  <c r="E2757" i="8"/>
  <c r="J2756" i="8"/>
  <c r="E2756" i="8"/>
  <c r="J2755" i="8"/>
  <c r="E2755" i="8"/>
  <c r="J2754" i="8"/>
  <c r="E2754" i="8"/>
  <c r="J2753" i="8"/>
  <c r="E2753" i="8"/>
  <c r="J2752" i="8"/>
  <c r="E2752" i="8"/>
  <c r="J2751" i="8"/>
  <c r="E2751" i="8"/>
  <c r="J2750" i="8"/>
  <c r="E2750" i="8"/>
  <c r="J2749" i="8"/>
  <c r="E2749" i="8"/>
  <c r="J2748" i="8"/>
  <c r="E2748" i="8"/>
  <c r="J2747" i="8"/>
  <c r="E2747" i="8"/>
  <c r="J2746" i="8"/>
  <c r="E2746" i="8"/>
  <c r="J2745" i="8"/>
  <c r="E2745" i="8"/>
  <c r="J2744" i="8"/>
  <c r="E2744" i="8"/>
  <c r="J2743" i="8"/>
  <c r="E2743" i="8"/>
  <c r="J2742" i="8"/>
  <c r="E2742" i="8"/>
  <c r="J2741" i="8"/>
  <c r="E2741" i="8"/>
  <c r="J2740" i="8"/>
  <c r="E2740" i="8"/>
  <c r="J2739" i="8"/>
  <c r="E2739" i="8"/>
  <c r="J2738" i="8"/>
  <c r="E2738" i="8"/>
  <c r="J2737" i="8"/>
  <c r="E2737" i="8"/>
  <c r="J2736" i="8"/>
  <c r="E2736" i="8"/>
  <c r="J2735" i="8"/>
  <c r="E2735" i="8"/>
  <c r="J2734" i="8"/>
  <c r="E2734" i="8"/>
  <c r="J2733" i="8"/>
  <c r="E2733" i="8"/>
  <c r="J2732" i="8"/>
  <c r="E2732" i="8"/>
  <c r="J2731" i="8"/>
  <c r="E2731" i="8"/>
  <c r="J2730" i="8"/>
  <c r="E2730" i="8"/>
  <c r="J2729" i="8"/>
  <c r="E2729" i="8"/>
  <c r="J2728" i="8"/>
  <c r="E2728" i="8"/>
  <c r="J2727" i="8"/>
  <c r="E2727" i="8"/>
  <c r="J2726" i="8"/>
  <c r="E2726" i="8"/>
  <c r="J2725" i="8"/>
  <c r="E2725" i="8"/>
  <c r="J2724" i="8"/>
  <c r="E2724" i="8"/>
  <c r="J2723" i="8"/>
  <c r="E2723" i="8"/>
  <c r="J2722" i="8"/>
  <c r="E2722" i="8"/>
  <c r="J2721" i="8"/>
  <c r="E2721" i="8"/>
  <c r="J2720" i="8"/>
  <c r="E2720" i="8"/>
  <c r="J2719" i="8"/>
  <c r="E2719" i="8"/>
  <c r="J2718" i="8"/>
  <c r="E2718" i="8"/>
  <c r="J2717" i="8"/>
  <c r="E2717" i="8"/>
  <c r="J2716" i="8"/>
  <c r="E2716" i="8"/>
  <c r="J2715" i="8"/>
  <c r="E2715" i="8"/>
  <c r="J2714" i="8"/>
  <c r="E2714" i="8"/>
  <c r="J2713" i="8"/>
  <c r="E2713" i="8"/>
  <c r="J2712" i="8"/>
  <c r="E2712" i="8"/>
  <c r="J2711" i="8"/>
  <c r="E2711" i="8"/>
  <c r="J2710" i="8"/>
  <c r="E2710" i="8"/>
  <c r="J2709" i="8"/>
  <c r="E2709" i="8"/>
  <c r="J2708" i="8"/>
  <c r="E2708" i="8"/>
  <c r="J2707" i="8"/>
  <c r="E2707" i="8"/>
  <c r="J2706" i="8"/>
  <c r="E2706" i="8"/>
  <c r="J2705" i="8"/>
  <c r="E2705" i="8"/>
  <c r="J2704" i="8"/>
  <c r="E2704" i="8"/>
  <c r="J2703" i="8"/>
  <c r="E2703" i="8"/>
  <c r="J2702" i="8"/>
  <c r="E2702" i="8"/>
  <c r="J2701" i="8"/>
  <c r="E2701" i="8"/>
  <c r="J2700" i="8"/>
  <c r="E2700" i="8"/>
  <c r="J2699" i="8"/>
  <c r="E2699" i="8"/>
  <c r="J2698" i="8"/>
  <c r="E2698" i="8"/>
  <c r="J2697" i="8"/>
  <c r="E2697" i="8"/>
  <c r="J2696" i="8"/>
  <c r="E2696" i="8"/>
  <c r="J2695" i="8"/>
  <c r="E2695" i="8"/>
  <c r="J2694" i="8"/>
  <c r="E2694" i="8"/>
  <c r="J2693" i="8"/>
  <c r="E2693" i="8"/>
  <c r="J2692" i="8"/>
  <c r="E2692" i="8"/>
  <c r="J2691" i="8"/>
  <c r="E2691" i="8"/>
  <c r="J2690" i="8"/>
  <c r="E2690" i="8"/>
  <c r="J2689" i="8"/>
  <c r="E2689" i="8"/>
  <c r="J2688" i="8"/>
  <c r="E2688" i="8"/>
  <c r="J2687" i="8"/>
  <c r="E2687" i="8"/>
  <c r="J2686" i="8"/>
  <c r="E2686" i="8"/>
  <c r="J2685" i="8"/>
  <c r="E2685" i="8"/>
  <c r="J2684" i="8"/>
  <c r="E2684" i="8"/>
  <c r="J2683" i="8"/>
  <c r="E2683" i="8"/>
  <c r="J2682" i="8"/>
  <c r="E2682" i="8"/>
  <c r="J2681" i="8"/>
  <c r="E2681" i="8"/>
  <c r="J2680" i="8"/>
  <c r="E2680" i="8"/>
  <c r="J2679" i="8"/>
  <c r="E2679" i="8"/>
  <c r="J2678" i="8"/>
  <c r="E2678" i="8"/>
  <c r="J2677" i="8"/>
  <c r="E2677" i="8"/>
  <c r="J2676" i="8"/>
  <c r="E2676" i="8"/>
  <c r="J2675" i="8"/>
  <c r="E2675" i="8"/>
  <c r="J2674" i="8"/>
  <c r="E2674" i="8"/>
  <c r="J2673" i="8"/>
  <c r="E2673" i="8"/>
  <c r="J2672" i="8"/>
  <c r="E2672" i="8"/>
  <c r="J2671" i="8"/>
  <c r="E2671" i="8"/>
  <c r="J2670" i="8"/>
  <c r="E2670" i="8"/>
  <c r="J2669" i="8"/>
  <c r="E2669" i="8"/>
  <c r="J2668" i="8"/>
  <c r="E2668" i="8"/>
  <c r="J2667" i="8"/>
  <c r="E2667" i="8"/>
  <c r="J2666" i="8"/>
  <c r="E2666" i="8"/>
  <c r="J2665" i="8"/>
  <c r="E2665" i="8"/>
  <c r="J2664" i="8"/>
  <c r="E2664" i="8"/>
  <c r="J2663" i="8"/>
  <c r="E2663" i="8"/>
  <c r="J2662" i="8"/>
  <c r="E2662" i="8"/>
  <c r="J2661" i="8"/>
  <c r="E2661" i="8"/>
  <c r="J2660" i="8"/>
  <c r="E2660" i="8"/>
  <c r="J2659" i="8"/>
  <c r="E2659" i="8"/>
  <c r="J2658" i="8"/>
  <c r="E2658" i="8"/>
  <c r="J2657" i="8"/>
  <c r="E2657" i="8"/>
  <c r="J2656" i="8"/>
  <c r="E2656" i="8"/>
  <c r="J2655" i="8"/>
  <c r="E2655" i="8"/>
  <c r="J2654" i="8"/>
  <c r="E2654" i="8"/>
  <c r="J2653" i="8"/>
  <c r="E2653" i="8"/>
  <c r="J2652" i="8"/>
  <c r="E2652" i="8"/>
  <c r="J2651" i="8"/>
  <c r="E2651" i="8"/>
  <c r="J2650" i="8"/>
  <c r="E2650" i="8"/>
  <c r="J2649" i="8"/>
  <c r="E2649" i="8"/>
  <c r="J2648" i="8"/>
  <c r="E2648" i="8"/>
  <c r="J2647" i="8"/>
  <c r="E2647" i="8"/>
  <c r="J2646" i="8"/>
  <c r="E2646" i="8"/>
  <c r="J2645" i="8"/>
  <c r="E2645" i="8"/>
  <c r="J2644" i="8"/>
  <c r="E2644" i="8"/>
  <c r="J2643" i="8"/>
  <c r="E2643" i="8"/>
  <c r="J2642" i="8"/>
  <c r="E2642" i="8"/>
  <c r="J2641" i="8"/>
  <c r="E2641" i="8"/>
  <c r="J2640" i="8"/>
  <c r="E2640" i="8"/>
  <c r="J2639" i="8"/>
  <c r="E2639" i="8"/>
  <c r="J2638" i="8"/>
  <c r="E2638" i="8"/>
  <c r="J2637" i="8"/>
  <c r="E2637" i="8"/>
  <c r="J2636" i="8"/>
  <c r="E2636" i="8"/>
  <c r="J2635" i="8"/>
  <c r="E2635" i="8"/>
  <c r="J2634" i="8"/>
  <c r="E2634" i="8"/>
  <c r="J2633" i="8"/>
  <c r="E2633" i="8"/>
  <c r="J2632" i="8"/>
  <c r="E2632" i="8"/>
  <c r="J2631" i="8"/>
  <c r="E2631" i="8"/>
  <c r="J2630" i="8"/>
  <c r="E2630" i="8"/>
  <c r="J2629" i="8"/>
  <c r="E2629" i="8"/>
  <c r="J2628" i="8"/>
  <c r="E2628" i="8"/>
  <c r="J2627" i="8"/>
  <c r="E2627" i="8"/>
  <c r="J2626" i="8"/>
  <c r="E2626" i="8"/>
  <c r="J2625" i="8"/>
  <c r="E2625" i="8"/>
  <c r="J2624" i="8"/>
  <c r="E2624" i="8"/>
  <c r="J2623" i="8"/>
  <c r="E2623" i="8"/>
  <c r="J2622" i="8"/>
  <c r="E2622" i="8"/>
  <c r="J2621" i="8"/>
  <c r="E2621" i="8"/>
  <c r="J2620" i="8"/>
  <c r="E2620" i="8"/>
  <c r="J2619" i="8"/>
  <c r="E2619" i="8"/>
  <c r="J2618" i="8"/>
  <c r="E2618" i="8"/>
  <c r="J2617" i="8"/>
  <c r="E2617" i="8"/>
  <c r="J2616" i="8"/>
  <c r="E2616" i="8"/>
  <c r="J2615" i="8"/>
  <c r="E2615" i="8"/>
  <c r="J2614" i="8"/>
  <c r="E2614" i="8"/>
  <c r="J2613" i="8"/>
  <c r="E2613" i="8"/>
  <c r="J2612" i="8"/>
  <c r="E2612" i="8"/>
  <c r="J2611" i="8"/>
  <c r="E2611" i="8"/>
  <c r="J2610" i="8"/>
  <c r="E2610" i="8"/>
  <c r="J2609" i="8"/>
  <c r="E2609" i="8"/>
  <c r="J2608" i="8"/>
  <c r="E2608" i="8"/>
  <c r="J2607" i="8"/>
  <c r="E2607" i="8"/>
  <c r="J2606" i="8"/>
  <c r="E2606" i="8"/>
  <c r="J2605" i="8"/>
  <c r="E2605" i="8"/>
  <c r="J2604" i="8"/>
  <c r="E2604" i="8"/>
  <c r="J2603" i="8"/>
  <c r="E2603" i="8"/>
  <c r="J2602" i="8"/>
  <c r="E2602" i="8"/>
  <c r="J2601" i="8"/>
  <c r="E2601" i="8"/>
  <c r="J2600" i="8"/>
  <c r="E2600" i="8"/>
  <c r="J2599" i="8"/>
  <c r="E2599" i="8"/>
  <c r="J2598" i="8"/>
  <c r="E2598" i="8"/>
  <c r="J2597" i="8"/>
  <c r="E2597" i="8"/>
  <c r="J2596" i="8"/>
  <c r="E2596" i="8"/>
  <c r="J2595" i="8"/>
  <c r="E2595" i="8"/>
  <c r="J2594" i="8"/>
  <c r="E2594" i="8"/>
  <c r="J2593" i="8"/>
  <c r="E2593" i="8"/>
  <c r="J2592" i="8"/>
  <c r="E2592" i="8"/>
  <c r="J2591" i="8"/>
  <c r="E2591" i="8"/>
  <c r="J2590" i="8"/>
  <c r="E2590" i="8"/>
  <c r="J2589" i="8"/>
  <c r="E2589" i="8"/>
  <c r="J2588" i="8"/>
  <c r="E2588" i="8"/>
  <c r="J2587" i="8"/>
  <c r="E2587" i="8"/>
  <c r="J2586" i="8"/>
  <c r="E2586" i="8"/>
  <c r="J2585" i="8"/>
  <c r="E2585" i="8"/>
  <c r="J2584" i="8"/>
  <c r="E2584" i="8"/>
  <c r="J2583" i="8"/>
  <c r="E2583" i="8"/>
  <c r="J2582" i="8"/>
  <c r="E2582" i="8"/>
  <c r="J2581" i="8"/>
  <c r="E2581" i="8"/>
  <c r="J2580" i="8"/>
  <c r="E2580" i="8"/>
  <c r="J2579" i="8"/>
  <c r="E2579" i="8"/>
  <c r="J2578" i="8"/>
  <c r="E2578" i="8"/>
  <c r="J2577" i="8"/>
  <c r="E2577" i="8"/>
  <c r="J2576" i="8"/>
  <c r="E2576" i="8"/>
  <c r="J2575" i="8"/>
  <c r="E2575" i="8"/>
  <c r="J2574" i="8"/>
  <c r="E2574" i="8"/>
  <c r="J2573" i="8"/>
  <c r="E2573" i="8"/>
  <c r="J2572" i="8"/>
  <c r="E2572" i="8"/>
  <c r="J2571" i="8"/>
  <c r="E2571" i="8"/>
  <c r="J2570" i="8"/>
  <c r="E2570" i="8"/>
  <c r="J2569" i="8"/>
  <c r="E2569" i="8"/>
  <c r="J2568" i="8"/>
  <c r="E2568" i="8"/>
  <c r="J2567" i="8"/>
  <c r="E2567" i="8"/>
  <c r="J2566" i="8"/>
  <c r="E2566" i="8"/>
  <c r="J2565" i="8"/>
  <c r="E2565" i="8"/>
  <c r="J2564" i="8"/>
  <c r="E2564" i="8"/>
  <c r="J2563" i="8"/>
  <c r="E2563" i="8"/>
  <c r="J2562" i="8"/>
  <c r="E2562" i="8"/>
  <c r="J2561" i="8"/>
  <c r="E2561" i="8"/>
  <c r="J2560" i="8"/>
  <c r="E2560" i="8"/>
  <c r="J2559" i="8"/>
  <c r="E2559" i="8"/>
  <c r="J2558" i="8"/>
  <c r="E2558" i="8"/>
  <c r="J2557" i="8"/>
  <c r="E2557" i="8"/>
  <c r="J2556" i="8"/>
  <c r="E2556" i="8"/>
  <c r="J2555" i="8"/>
  <c r="E2555" i="8"/>
  <c r="J2554" i="8"/>
  <c r="E2554" i="8"/>
  <c r="J2553" i="8"/>
  <c r="E2553" i="8"/>
  <c r="J2552" i="8"/>
  <c r="E2552" i="8"/>
  <c r="J2551" i="8"/>
  <c r="E2551" i="8"/>
  <c r="J2550" i="8"/>
  <c r="E2550" i="8"/>
  <c r="J2549" i="8"/>
  <c r="E2549" i="8"/>
  <c r="J2548" i="8"/>
  <c r="E2548" i="8"/>
  <c r="J2547" i="8"/>
  <c r="E2547" i="8"/>
  <c r="J2546" i="8"/>
  <c r="E2546" i="8"/>
  <c r="J2545" i="8"/>
  <c r="E2545" i="8"/>
  <c r="J2544" i="8"/>
  <c r="E2544" i="8"/>
  <c r="J2543" i="8"/>
  <c r="E2543" i="8"/>
  <c r="J2542" i="8"/>
  <c r="E2542" i="8"/>
  <c r="J2541" i="8"/>
  <c r="E2541" i="8"/>
  <c r="J2540" i="8"/>
  <c r="E2540" i="8"/>
  <c r="J2539" i="8"/>
  <c r="E2539" i="8"/>
  <c r="J2538" i="8"/>
  <c r="E2538" i="8"/>
  <c r="J2537" i="8"/>
  <c r="E2537" i="8"/>
  <c r="J2536" i="8"/>
  <c r="E2536" i="8"/>
  <c r="J2535" i="8"/>
  <c r="E2535" i="8"/>
  <c r="J2534" i="8"/>
  <c r="E2534" i="8"/>
  <c r="J2533" i="8"/>
  <c r="E2533" i="8"/>
  <c r="J2532" i="8"/>
  <c r="E2532" i="8"/>
  <c r="J2531" i="8"/>
  <c r="E2531" i="8"/>
  <c r="J2530" i="8"/>
  <c r="E2530" i="8"/>
  <c r="J2529" i="8"/>
  <c r="E2529" i="8"/>
  <c r="J2528" i="8"/>
  <c r="E2528" i="8"/>
  <c r="J2527" i="8"/>
  <c r="E2527" i="8"/>
  <c r="J2526" i="8"/>
  <c r="E2526" i="8"/>
  <c r="J2525" i="8"/>
  <c r="E2525" i="8"/>
  <c r="J2524" i="8"/>
  <c r="E2524" i="8"/>
  <c r="J2523" i="8"/>
  <c r="E2523" i="8"/>
  <c r="J2522" i="8"/>
  <c r="E2522" i="8"/>
  <c r="J2521" i="8"/>
  <c r="E2521" i="8"/>
  <c r="J2520" i="8"/>
  <c r="E2520" i="8"/>
  <c r="J2519" i="8"/>
  <c r="E2519" i="8"/>
  <c r="J2518" i="8"/>
  <c r="E2518" i="8"/>
  <c r="J2517" i="8"/>
  <c r="E2517" i="8"/>
  <c r="J2516" i="8"/>
  <c r="E2516" i="8"/>
  <c r="J2515" i="8"/>
  <c r="E2515" i="8"/>
  <c r="J2514" i="8"/>
  <c r="E2514" i="8"/>
  <c r="J2513" i="8"/>
  <c r="E2513" i="8"/>
  <c r="J2512" i="8"/>
  <c r="E2512" i="8"/>
  <c r="J2511" i="8"/>
  <c r="E2511" i="8"/>
  <c r="J2510" i="8"/>
  <c r="E2510" i="8"/>
  <c r="J2509" i="8"/>
  <c r="E2509" i="8"/>
  <c r="J2508" i="8"/>
  <c r="E2508" i="8"/>
  <c r="J2507" i="8"/>
  <c r="E2507" i="8"/>
  <c r="J2506" i="8"/>
  <c r="E2506" i="8"/>
  <c r="J2505" i="8"/>
  <c r="E2505" i="8"/>
  <c r="J2504" i="8"/>
  <c r="E2504" i="8"/>
  <c r="J2503" i="8"/>
  <c r="E2503" i="8"/>
  <c r="J2502" i="8"/>
  <c r="E2502" i="8"/>
  <c r="J2501" i="8"/>
  <c r="E2501" i="8"/>
  <c r="J2500" i="8"/>
  <c r="E2500" i="8"/>
  <c r="J2499" i="8"/>
  <c r="E2499" i="8"/>
  <c r="J2498" i="8"/>
  <c r="E2498" i="8"/>
  <c r="J2497" i="8"/>
  <c r="E2497" i="8"/>
  <c r="J2496" i="8"/>
  <c r="E2496" i="8"/>
  <c r="J2495" i="8"/>
  <c r="E2495" i="8"/>
  <c r="J2494" i="8"/>
  <c r="E2494" i="8"/>
  <c r="J2493" i="8"/>
  <c r="E2493" i="8"/>
  <c r="J2492" i="8"/>
  <c r="E2492" i="8"/>
  <c r="J2491" i="8"/>
  <c r="E2491" i="8"/>
  <c r="J2490" i="8"/>
  <c r="E2490" i="8"/>
  <c r="J2489" i="8"/>
  <c r="E2489" i="8"/>
  <c r="J2488" i="8"/>
  <c r="E2488" i="8"/>
  <c r="J2487" i="8"/>
  <c r="E2487" i="8"/>
  <c r="J2486" i="8"/>
  <c r="E2486" i="8"/>
  <c r="J2485" i="8"/>
  <c r="E2485" i="8"/>
  <c r="J2484" i="8"/>
  <c r="E2484" i="8"/>
  <c r="J2483" i="8"/>
  <c r="E2483" i="8"/>
  <c r="J2482" i="8"/>
  <c r="E2482" i="8"/>
  <c r="J2481" i="8"/>
  <c r="E2481" i="8"/>
  <c r="J2480" i="8"/>
  <c r="E2480" i="8"/>
  <c r="J2479" i="8"/>
  <c r="E2479" i="8"/>
  <c r="J2478" i="8"/>
  <c r="E2478" i="8"/>
  <c r="J2477" i="8"/>
  <c r="E2477" i="8"/>
  <c r="J2476" i="8"/>
  <c r="E2476" i="8"/>
  <c r="J2475" i="8"/>
  <c r="E2475" i="8"/>
  <c r="J2474" i="8"/>
  <c r="E2474" i="8"/>
  <c r="J2473" i="8"/>
  <c r="E2473" i="8"/>
  <c r="J2472" i="8"/>
  <c r="E2472" i="8"/>
  <c r="J2471" i="8"/>
  <c r="E2471" i="8"/>
  <c r="J2470" i="8"/>
  <c r="E2470" i="8"/>
  <c r="J2469" i="8"/>
  <c r="E2469" i="8"/>
  <c r="J2468" i="8"/>
  <c r="E2468" i="8"/>
  <c r="J2467" i="8"/>
  <c r="E2467" i="8"/>
  <c r="J2466" i="8"/>
  <c r="E2466" i="8"/>
  <c r="J2465" i="8"/>
  <c r="E2465" i="8"/>
  <c r="J2464" i="8"/>
  <c r="E2464" i="8"/>
  <c r="J2463" i="8"/>
  <c r="E2463" i="8"/>
  <c r="J2462" i="8"/>
  <c r="E2462" i="8"/>
  <c r="J2461" i="8"/>
  <c r="E2461" i="8"/>
  <c r="J2460" i="8"/>
  <c r="E2460" i="8"/>
  <c r="J2459" i="8"/>
  <c r="E2459" i="8"/>
  <c r="J2458" i="8"/>
  <c r="E2458" i="8"/>
  <c r="J2457" i="8"/>
  <c r="E2457" i="8"/>
  <c r="J2456" i="8"/>
  <c r="E2456" i="8"/>
  <c r="J2455" i="8"/>
  <c r="E2455" i="8"/>
  <c r="J2454" i="8"/>
  <c r="E2454" i="8"/>
  <c r="J2453" i="8"/>
  <c r="E2453" i="8"/>
  <c r="J2452" i="8"/>
  <c r="E2452" i="8"/>
  <c r="J2451" i="8"/>
  <c r="E2451" i="8"/>
  <c r="J2450" i="8"/>
  <c r="E2450" i="8"/>
  <c r="J2449" i="8"/>
  <c r="E2449" i="8"/>
  <c r="J2448" i="8"/>
  <c r="E2448" i="8"/>
  <c r="J2447" i="8"/>
  <c r="E2447" i="8"/>
  <c r="J2446" i="8"/>
  <c r="E2446" i="8"/>
  <c r="J2445" i="8"/>
  <c r="E2445" i="8"/>
  <c r="J2444" i="8"/>
  <c r="E2444" i="8"/>
  <c r="J2443" i="8"/>
  <c r="E2443" i="8"/>
  <c r="J2442" i="8"/>
  <c r="E2442" i="8"/>
  <c r="J2441" i="8"/>
  <c r="E2441" i="8"/>
  <c r="J2440" i="8"/>
  <c r="E2440" i="8"/>
  <c r="J2439" i="8"/>
  <c r="E2439" i="8"/>
  <c r="J2438" i="8"/>
  <c r="E2438" i="8"/>
  <c r="J2437" i="8"/>
  <c r="E2437" i="8"/>
  <c r="J2436" i="8"/>
  <c r="E2436" i="8"/>
  <c r="J2435" i="8"/>
  <c r="E2435" i="8"/>
  <c r="J2434" i="8"/>
  <c r="E2434" i="8"/>
  <c r="J2433" i="8"/>
  <c r="E2433" i="8"/>
  <c r="J2432" i="8"/>
  <c r="E2432" i="8"/>
  <c r="J2431" i="8"/>
  <c r="E2431" i="8"/>
  <c r="J2430" i="8"/>
  <c r="E2430" i="8"/>
  <c r="J2429" i="8"/>
  <c r="E2429" i="8"/>
  <c r="J2428" i="8"/>
  <c r="E2428" i="8"/>
  <c r="J2427" i="8"/>
  <c r="E2427" i="8"/>
  <c r="J2426" i="8"/>
  <c r="E2426" i="8"/>
  <c r="J2425" i="8"/>
  <c r="E2425" i="8"/>
  <c r="J2424" i="8"/>
  <c r="E2424" i="8"/>
  <c r="J2423" i="8"/>
  <c r="E2423" i="8"/>
  <c r="J2422" i="8"/>
  <c r="E2422" i="8"/>
  <c r="J2421" i="8"/>
  <c r="E2421" i="8"/>
  <c r="J2420" i="8"/>
  <c r="E2420" i="8"/>
  <c r="J2419" i="8"/>
  <c r="E2419" i="8"/>
  <c r="J2418" i="8"/>
  <c r="E2418" i="8"/>
  <c r="J2417" i="8"/>
  <c r="E2417" i="8"/>
  <c r="J2416" i="8"/>
  <c r="E2416" i="8"/>
  <c r="J2415" i="8"/>
  <c r="E2415" i="8"/>
  <c r="J2414" i="8"/>
  <c r="E2414" i="8"/>
  <c r="J2413" i="8"/>
  <c r="E2413" i="8"/>
  <c r="J2412" i="8"/>
  <c r="E2412" i="8"/>
  <c r="J2411" i="8"/>
  <c r="E2411" i="8"/>
  <c r="J2410" i="8"/>
  <c r="E2410" i="8"/>
  <c r="J2409" i="8"/>
  <c r="E2409" i="8"/>
  <c r="J2408" i="8"/>
  <c r="E2408" i="8"/>
  <c r="J2407" i="8"/>
  <c r="E2407" i="8"/>
  <c r="J2406" i="8"/>
  <c r="E2406" i="8"/>
  <c r="J2405" i="8"/>
  <c r="E2405" i="8"/>
  <c r="J2404" i="8"/>
  <c r="E2404" i="8"/>
  <c r="J2403" i="8"/>
  <c r="E2403" i="8"/>
  <c r="J2402" i="8"/>
  <c r="E2402" i="8"/>
  <c r="J2401" i="8"/>
  <c r="E2401" i="8"/>
  <c r="J2400" i="8"/>
  <c r="E2400" i="8"/>
  <c r="J2399" i="8"/>
  <c r="E2399" i="8"/>
  <c r="J2398" i="8"/>
  <c r="E2398" i="8"/>
  <c r="J2397" i="8"/>
  <c r="E2397" i="8"/>
  <c r="J2396" i="8"/>
  <c r="E2396" i="8"/>
  <c r="J2395" i="8"/>
  <c r="E2395" i="8"/>
  <c r="J2394" i="8"/>
  <c r="E2394" i="8"/>
  <c r="J2393" i="8"/>
  <c r="E2393" i="8"/>
  <c r="J2392" i="8"/>
  <c r="E2392" i="8"/>
  <c r="J2391" i="8"/>
  <c r="E2391" i="8"/>
  <c r="J2390" i="8"/>
  <c r="E2390" i="8"/>
  <c r="J2389" i="8"/>
  <c r="E2389" i="8"/>
  <c r="J2388" i="8"/>
  <c r="E2388" i="8"/>
  <c r="J2387" i="8"/>
  <c r="E2387" i="8"/>
  <c r="J2386" i="8"/>
  <c r="E2386" i="8"/>
  <c r="J2385" i="8"/>
  <c r="E2385" i="8"/>
  <c r="J2384" i="8"/>
  <c r="E2384" i="8"/>
  <c r="J2383" i="8"/>
  <c r="E2383" i="8"/>
  <c r="J2382" i="8"/>
  <c r="E2382" i="8"/>
  <c r="J2381" i="8"/>
  <c r="E2381" i="8"/>
  <c r="J2380" i="8"/>
  <c r="E2380" i="8"/>
  <c r="J2379" i="8"/>
  <c r="E2379" i="8"/>
  <c r="J2378" i="8"/>
  <c r="E2378" i="8"/>
  <c r="J2377" i="8"/>
  <c r="E2377" i="8"/>
  <c r="J2376" i="8"/>
  <c r="E2376" i="8"/>
  <c r="J2375" i="8"/>
  <c r="E2375" i="8"/>
  <c r="J2374" i="8"/>
  <c r="E2374" i="8"/>
  <c r="J2373" i="8"/>
  <c r="E2373" i="8"/>
  <c r="J2372" i="8"/>
  <c r="E2372" i="8"/>
  <c r="J2371" i="8"/>
  <c r="E2371" i="8"/>
  <c r="J2370" i="8"/>
  <c r="E2370" i="8"/>
  <c r="J2369" i="8"/>
  <c r="E2369" i="8"/>
  <c r="J2368" i="8"/>
  <c r="E2368" i="8"/>
  <c r="J2367" i="8"/>
  <c r="E2367" i="8"/>
  <c r="J2366" i="8"/>
  <c r="E2366" i="8"/>
  <c r="J2365" i="8"/>
  <c r="E2365" i="8"/>
  <c r="J2364" i="8"/>
  <c r="E2364" i="8"/>
  <c r="J2363" i="8"/>
  <c r="E2363" i="8"/>
  <c r="J2362" i="8"/>
  <c r="E2362" i="8"/>
  <c r="J2361" i="8"/>
  <c r="E2361" i="8"/>
  <c r="J2360" i="8"/>
  <c r="E2360" i="8"/>
  <c r="J2359" i="8"/>
  <c r="E2359" i="8"/>
  <c r="J2358" i="8"/>
  <c r="E2358" i="8"/>
  <c r="J2357" i="8"/>
  <c r="E2357" i="8"/>
  <c r="J2356" i="8"/>
  <c r="E2356" i="8"/>
  <c r="J2355" i="8"/>
  <c r="E2355" i="8"/>
  <c r="J2354" i="8"/>
  <c r="E2354" i="8"/>
  <c r="J2353" i="8"/>
  <c r="E2353" i="8"/>
  <c r="J2352" i="8"/>
  <c r="E2352" i="8"/>
  <c r="J2351" i="8"/>
  <c r="E2351" i="8"/>
  <c r="J2350" i="8"/>
  <c r="E2350" i="8"/>
  <c r="J2349" i="8"/>
  <c r="E2349" i="8"/>
  <c r="J2348" i="8"/>
  <c r="E2348" i="8"/>
  <c r="J2347" i="8"/>
  <c r="E2347" i="8"/>
  <c r="J2346" i="8"/>
  <c r="E2346" i="8"/>
  <c r="J2345" i="8"/>
  <c r="E2345" i="8"/>
  <c r="J2344" i="8"/>
  <c r="E2344" i="8"/>
  <c r="J2343" i="8"/>
  <c r="E2343" i="8"/>
  <c r="J2342" i="8"/>
  <c r="E2342" i="8"/>
  <c r="J2341" i="8"/>
  <c r="E2341" i="8"/>
  <c r="J2340" i="8"/>
  <c r="E2340" i="8"/>
  <c r="J2339" i="8"/>
  <c r="E2339" i="8"/>
  <c r="J2338" i="8"/>
  <c r="E2338" i="8"/>
  <c r="J2337" i="8"/>
  <c r="E2337" i="8"/>
  <c r="J2336" i="8"/>
  <c r="E2336" i="8"/>
  <c r="J2335" i="8"/>
  <c r="E2335" i="8"/>
  <c r="J2334" i="8"/>
  <c r="E2334" i="8"/>
  <c r="J2333" i="8"/>
  <c r="E2333" i="8"/>
  <c r="J2332" i="8"/>
  <c r="E2332" i="8"/>
  <c r="J2331" i="8"/>
  <c r="E2331" i="8"/>
  <c r="J2330" i="8"/>
  <c r="E2330" i="8"/>
  <c r="J2329" i="8"/>
  <c r="E2329" i="8"/>
  <c r="J2328" i="8"/>
  <c r="E2328" i="8"/>
  <c r="J2327" i="8"/>
  <c r="E2327" i="8"/>
  <c r="J2326" i="8"/>
  <c r="E2326" i="8"/>
  <c r="J2325" i="8"/>
  <c r="E2325" i="8"/>
  <c r="J2324" i="8"/>
  <c r="E2324" i="8"/>
  <c r="J2323" i="8"/>
  <c r="E2323" i="8"/>
  <c r="J2322" i="8"/>
  <c r="E2322" i="8"/>
  <c r="J2321" i="8"/>
  <c r="E2321" i="8"/>
  <c r="J2320" i="8"/>
  <c r="E2320" i="8"/>
  <c r="J2319" i="8"/>
  <c r="E2319" i="8"/>
  <c r="J2318" i="8"/>
  <c r="E2318" i="8"/>
  <c r="J2317" i="8"/>
  <c r="E2317" i="8"/>
  <c r="J2316" i="8"/>
  <c r="E2316" i="8"/>
  <c r="J2315" i="8"/>
  <c r="E2315" i="8"/>
  <c r="J2314" i="8"/>
  <c r="E2314" i="8"/>
  <c r="J2313" i="8"/>
  <c r="E2313" i="8"/>
  <c r="J2312" i="8"/>
  <c r="E2312" i="8"/>
  <c r="J2311" i="8"/>
  <c r="E2311" i="8"/>
  <c r="J2310" i="8"/>
  <c r="E2310" i="8"/>
  <c r="J2309" i="8"/>
  <c r="E2309" i="8"/>
  <c r="J2308" i="8"/>
  <c r="E2308" i="8"/>
  <c r="J2307" i="8"/>
  <c r="E2307" i="8"/>
  <c r="J2306" i="8"/>
  <c r="E2306" i="8"/>
  <c r="J2305" i="8"/>
  <c r="E2305" i="8"/>
  <c r="J2304" i="8"/>
  <c r="E2304" i="8"/>
  <c r="J2303" i="8"/>
  <c r="E2303" i="8"/>
  <c r="J2302" i="8"/>
  <c r="E2302" i="8"/>
  <c r="J2301" i="8"/>
  <c r="E2301" i="8"/>
  <c r="J2300" i="8"/>
  <c r="E2300" i="8"/>
  <c r="J2299" i="8"/>
  <c r="E2299" i="8"/>
  <c r="J2298" i="8"/>
  <c r="E2298" i="8"/>
  <c r="J2297" i="8"/>
  <c r="E2297" i="8"/>
  <c r="J2296" i="8"/>
  <c r="E2296" i="8"/>
  <c r="J2295" i="8"/>
  <c r="E2295" i="8"/>
  <c r="J2294" i="8"/>
  <c r="E2294" i="8"/>
  <c r="J2293" i="8"/>
  <c r="E2293" i="8"/>
  <c r="J2292" i="8"/>
  <c r="E2292" i="8"/>
  <c r="J2291" i="8"/>
  <c r="E2291" i="8"/>
  <c r="J2290" i="8"/>
  <c r="E2290" i="8"/>
  <c r="J2289" i="8"/>
  <c r="E2289" i="8"/>
  <c r="J2288" i="8"/>
  <c r="E2288" i="8"/>
  <c r="J2287" i="8"/>
  <c r="E2287" i="8"/>
  <c r="J2286" i="8"/>
  <c r="E2286" i="8"/>
  <c r="J2285" i="8"/>
  <c r="E2285" i="8"/>
  <c r="J2284" i="8"/>
  <c r="E2284" i="8"/>
  <c r="J2283" i="8"/>
  <c r="E2283" i="8"/>
  <c r="J2282" i="8"/>
  <c r="E2282" i="8"/>
  <c r="J2281" i="8"/>
  <c r="E2281" i="8"/>
  <c r="J2280" i="8"/>
  <c r="E2280" i="8"/>
  <c r="J2279" i="8"/>
  <c r="E2279" i="8"/>
  <c r="J2278" i="8"/>
  <c r="E2278" i="8"/>
  <c r="J2277" i="8"/>
  <c r="E2277" i="8"/>
  <c r="J2276" i="8"/>
  <c r="E2276" i="8"/>
  <c r="J2275" i="8"/>
  <c r="E2275" i="8"/>
  <c r="J2274" i="8"/>
  <c r="E2274" i="8"/>
  <c r="J2273" i="8"/>
  <c r="E2273" i="8"/>
  <c r="J2272" i="8"/>
  <c r="E2272" i="8"/>
  <c r="J2271" i="8"/>
  <c r="E2271" i="8"/>
  <c r="J2270" i="8"/>
  <c r="E2270" i="8"/>
  <c r="J2269" i="8"/>
  <c r="E2269" i="8"/>
  <c r="J2268" i="8"/>
  <c r="E2268" i="8"/>
  <c r="J2267" i="8"/>
  <c r="E2267" i="8"/>
  <c r="J2266" i="8"/>
  <c r="E2266" i="8"/>
  <c r="J2265" i="8"/>
  <c r="E2265" i="8"/>
  <c r="J2264" i="8"/>
  <c r="E2264" i="8"/>
  <c r="J2263" i="8"/>
  <c r="E2263" i="8"/>
  <c r="J2262" i="8"/>
  <c r="E2262" i="8"/>
  <c r="J2261" i="8"/>
  <c r="E2261" i="8"/>
  <c r="J2260" i="8"/>
  <c r="E2260" i="8"/>
  <c r="J2259" i="8"/>
  <c r="E2259" i="8"/>
  <c r="J2258" i="8"/>
  <c r="E2258" i="8"/>
  <c r="J2257" i="8"/>
  <c r="E2257" i="8"/>
  <c r="J2256" i="8"/>
  <c r="E2256" i="8"/>
  <c r="J2255" i="8"/>
  <c r="E2255" i="8"/>
  <c r="J2254" i="8"/>
  <c r="E2254" i="8"/>
  <c r="J2253" i="8"/>
  <c r="E2253" i="8"/>
  <c r="J2252" i="8"/>
  <c r="E2252" i="8"/>
  <c r="J2251" i="8"/>
  <c r="E2251" i="8"/>
  <c r="J2250" i="8"/>
  <c r="E2250" i="8"/>
  <c r="J2249" i="8"/>
  <c r="E2249" i="8"/>
  <c r="J2248" i="8"/>
  <c r="E2248" i="8"/>
  <c r="J2247" i="8"/>
  <c r="E2247" i="8"/>
  <c r="J2246" i="8"/>
  <c r="E2246" i="8"/>
  <c r="J2245" i="8"/>
  <c r="E2245" i="8"/>
  <c r="J2244" i="8"/>
  <c r="E2244" i="8"/>
  <c r="J2243" i="8"/>
  <c r="E2243" i="8"/>
  <c r="J2242" i="8"/>
  <c r="E2242" i="8"/>
  <c r="J2241" i="8"/>
  <c r="E2241" i="8"/>
  <c r="J2240" i="8"/>
  <c r="E2240" i="8"/>
  <c r="J2239" i="8"/>
  <c r="E2239" i="8"/>
  <c r="J2238" i="8"/>
  <c r="E2238" i="8"/>
  <c r="J2237" i="8"/>
  <c r="E2237" i="8"/>
  <c r="J2236" i="8"/>
  <c r="E2236" i="8"/>
  <c r="J2235" i="8"/>
  <c r="E2235" i="8"/>
  <c r="J2234" i="8"/>
  <c r="E2234" i="8"/>
  <c r="J2233" i="8"/>
  <c r="E2233" i="8"/>
  <c r="J2232" i="8"/>
  <c r="E2232" i="8"/>
  <c r="J2231" i="8"/>
  <c r="E2231" i="8"/>
  <c r="J2230" i="8"/>
  <c r="E2230" i="8"/>
  <c r="J2229" i="8"/>
  <c r="E2229" i="8"/>
  <c r="J2228" i="8"/>
  <c r="E2228" i="8"/>
  <c r="J2227" i="8"/>
  <c r="E2227" i="8"/>
  <c r="J2226" i="8"/>
  <c r="E2226" i="8"/>
  <c r="J2225" i="8"/>
  <c r="E2225" i="8"/>
  <c r="J2224" i="8"/>
  <c r="E2224" i="8"/>
  <c r="J2223" i="8"/>
  <c r="E2223" i="8"/>
  <c r="J2222" i="8"/>
  <c r="E2222" i="8"/>
  <c r="J2221" i="8"/>
  <c r="E2221" i="8"/>
  <c r="J2220" i="8"/>
  <c r="E2220" i="8"/>
  <c r="J2219" i="8"/>
  <c r="E2219" i="8"/>
  <c r="J2218" i="8"/>
  <c r="E2218" i="8"/>
  <c r="J2217" i="8"/>
  <c r="E2217" i="8"/>
  <c r="J2216" i="8"/>
  <c r="E2216" i="8"/>
  <c r="J2215" i="8"/>
  <c r="E2215" i="8"/>
  <c r="J2214" i="8"/>
  <c r="E2214" i="8"/>
  <c r="J2213" i="8"/>
  <c r="E2213" i="8"/>
  <c r="J2212" i="8"/>
  <c r="E2212" i="8"/>
  <c r="J2211" i="8"/>
  <c r="E2211" i="8"/>
  <c r="J2210" i="8"/>
  <c r="E2210" i="8"/>
  <c r="J2209" i="8"/>
  <c r="E2209" i="8"/>
  <c r="J2208" i="8"/>
  <c r="E2208" i="8"/>
  <c r="J2207" i="8"/>
  <c r="E2207" i="8"/>
  <c r="J2206" i="8"/>
  <c r="E2206" i="8"/>
  <c r="J2205" i="8"/>
  <c r="E2205" i="8"/>
  <c r="J2204" i="8"/>
  <c r="E2204" i="8"/>
  <c r="J2203" i="8"/>
  <c r="E2203" i="8"/>
  <c r="J2202" i="8"/>
  <c r="E2202" i="8"/>
  <c r="J2201" i="8"/>
  <c r="E2201" i="8"/>
  <c r="J2200" i="8"/>
  <c r="E2200" i="8"/>
  <c r="J2199" i="8"/>
  <c r="E2199" i="8"/>
  <c r="J2198" i="8"/>
  <c r="E2198" i="8"/>
  <c r="J2197" i="8"/>
  <c r="E2197" i="8"/>
  <c r="J2196" i="8"/>
  <c r="E2196" i="8"/>
  <c r="J2195" i="8"/>
  <c r="E2195" i="8"/>
  <c r="J2194" i="8"/>
  <c r="E2194" i="8"/>
  <c r="J2193" i="8"/>
  <c r="E2193" i="8"/>
  <c r="J2192" i="8"/>
  <c r="E2192" i="8"/>
  <c r="J2191" i="8"/>
  <c r="E2191" i="8"/>
  <c r="J2190" i="8"/>
  <c r="E2190" i="8"/>
  <c r="J2189" i="8"/>
  <c r="E2189" i="8"/>
  <c r="J2188" i="8"/>
  <c r="E2188" i="8"/>
  <c r="J2187" i="8"/>
  <c r="E2187" i="8"/>
  <c r="J2186" i="8"/>
  <c r="E2186" i="8"/>
  <c r="J2185" i="8"/>
  <c r="E2185" i="8"/>
  <c r="J2184" i="8"/>
  <c r="E2184" i="8"/>
  <c r="J2183" i="8"/>
  <c r="E2183" i="8"/>
  <c r="J2182" i="8"/>
  <c r="E2182" i="8"/>
  <c r="J2181" i="8"/>
  <c r="E2181" i="8"/>
  <c r="J2180" i="8"/>
  <c r="E2180" i="8"/>
  <c r="J2179" i="8"/>
  <c r="E2179" i="8"/>
  <c r="J2178" i="8"/>
  <c r="E2178" i="8"/>
  <c r="J2177" i="8"/>
  <c r="E2177" i="8"/>
  <c r="J2176" i="8"/>
  <c r="E2176" i="8"/>
  <c r="J2175" i="8"/>
  <c r="E2175" i="8"/>
  <c r="J2174" i="8"/>
  <c r="E2174" i="8"/>
  <c r="J2173" i="8"/>
  <c r="E2173" i="8"/>
  <c r="J2172" i="8"/>
  <c r="E2172" i="8"/>
  <c r="J2171" i="8"/>
  <c r="E2171" i="8"/>
  <c r="J2170" i="8"/>
  <c r="E2170" i="8"/>
  <c r="J2169" i="8"/>
  <c r="E2169" i="8"/>
  <c r="J2168" i="8"/>
  <c r="E2168" i="8"/>
  <c r="J2167" i="8"/>
  <c r="E2167" i="8"/>
  <c r="J2166" i="8"/>
  <c r="E2166" i="8"/>
  <c r="J2165" i="8"/>
  <c r="E2165" i="8"/>
  <c r="J2164" i="8"/>
  <c r="E2164" i="8"/>
  <c r="J2163" i="8"/>
  <c r="E2163" i="8"/>
  <c r="J2162" i="8"/>
  <c r="E2162" i="8"/>
  <c r="J2161" i="8"/>
  <c r="E2161" i="8"/>
  <c r="J2160" i="8"/>
  <c r="E2160" i="8"/>
  <c r="J2159" i="8"/>
  <c r="E2159" i="8"/>
  <c r="J2158" i="8"/>
  <c r="E2158" i="8"/>
  <c r="J2157" i="8"/>
  <c r="E2157" i="8"/>
  <c r="J2156" i="8"/>
  <c r="E2156" i="8"/>
  <c r="J2155" i="8"/>
  <c r="E2155" i="8"/>
  <c r="J2154" i="8"/>
  <c r="E2154" i="8"/>
  <c r="J2153" i="8"/>
  <c r="E2153" i="8"/>
  <c r="J2152" i="8"/>
  <c r="E2152" i="8"/>
  <c r="J2151" i="8"/>
  <c r="E2151" i="8"/>
  <c r="J2150" i="8"/>
  <c r="E2150" i="8"/>
  <c r="J2149" i="8"/>
  <c r="E2149" i="8"/>
  <c r="J2148" i="8"/>
  <c r="E2148" i="8"/>
  <c r="J2147" i="8"/>
  <c r="E2147" i="8"/>
  <c r="J2146" i="8"/>
  <c r="E2146" i="8"/>
  <c r="J2145" i="8"/>
  <c r="E2145" i="8"/>
  <c r="J2144" i="8"/>
  <c r="E2144" i="8"/>
  <c r="J2143" i="8"/>
  <c r="E2143" i="8"/>
  <c r="J2142" i="8"/>
  <c r="E2142" i="8"/>
  <c r="J2141" i="8"/>
  <c r="E2141" i="8"/>
  <c r="J2140" i="8"/>
  <c r="E2140" i="8"/>
  <c r="J2139" i="8"/>
  <c r="E2139" i="8"/>
  <c r="J2138" i="8"/>
  <c r="E2138" i="8"/>
  <c r="J2137" i="8"/>
  <c r="E2137" i="8"/>
  <c r="J2136" i="8"/>
  <c r="E2136" i="8"/>
  <c r="J2135" i="8"/>
  <c r="E2135" i="8"/>
  <c r="J2134" i="8"/>
  <c r="E2134" i="8"/>
  <c r="J2133" i="8"/>
  <c r="E2133" i="8"/>
  <c r="J2132" i="8"/>
  <c r="E2132" i="8"/>
  <c r="J2131" i="8"/>
  <c r="E2131" i="8"/>
  <c r="J2130" i="8"/>
  <c r="E2130" i="8"/>
  <c r="J2129" i="8"/>
  <c r="E2129" i="8"/>
  <c r="J2128" i="8"/>
  <c r="E2128" i="8"/>
  <c r="J2127" i="8"/>
  <c r="E2127" i="8"/>
  <c r="J2126" i="8"/>
  <c r="E2126" i="8"/>
  <c r="J2125" i="8"/>
  <c r="E2125" i="8"/>
  <c r="J2124" i="8"/>
  <c r="E2124" i="8"/>
  <c r="J2123" i="8"/>
  <c r="E2123" i="8"/>
  <c r="J2122" i="8"/>
  <c r="E2122" i="8"/>
  <c r="J2121" i="8"/>
  <c r="E2121" i="8"/>
  <c r="J2120" i="8"/>
  <c r="E2120" i="8"/>
  <c r="J2119" i="8"/>
  <c r="E2119" i="8"/>
  <c r="J2118" i="8"/>
  <c r="E2118" i="8"/>
  <c r="J2117" i="8"/>
  <c r="E2117" i="8"/>
  <c r="J2116" i="8"/>
  <c r="E2116" i="8"/>
  <c r="J2115" i="8"/>
  <c r="E2115" i="8"/>
  <c r="J2114" i="8"/>
  <c r="E2114" i="8"/>
  <c r="J2113" i="8"/>
  <c r="E2113" i="8"/>
  <c r="J2112" i="8"/>
  <c r="E2112" i="8"/>
  <c r="J2111" i="8"/>
  <c r="E2111" i="8"/>
  <c r="J2110" i="8"/>
  <c r="E2110" i="8"/>
  <c r="J2109" i="8"/>
  <c r="E2109" i="8"/>
  <c r="J2108" i="8"/>
  <c r="E2108" i="8"/>
  <c r="J2107" i="8"/>
  <c r="E2107" i="8"/>
  <c r="J2106" i="8"/>
  <c r="E2106" i="8"/>
  <c r="J2105" i="8"/>
  <c r="E2105" i="8"/>
  <c r="J2104" i="8"/>
  <c r="E2104" i="8"/>
  <c r="J2103" i="8"/>
  <c r="E2103" i="8"/>
  <c r="J2102" i="8"/>
  <c r="E2102" i="8"/>
  <c r="J2101" i="8"/>
  <c r="E2101" i="8"/>
  <c r="J2100" i="8"/>
  <c r="E2100" i="8"/>
  <c r="J2099" i="8"/>
  <c r="E2099" i="8"/>
  <c r="J2098" i="8"/>
  <c r="E2098" i="8"/>
  <c r="J2097" i="8"/>
  <c r="E2097" i="8"/>
  <c r="J2096" i="8"/>
  <c r="E2096" i="8"/>
  <c r="J2095" i="8"/>
  <c r="E2095" i="8"/>
  <c r="J2094" i="8"/>
  <c r="E2094" i="8"/>
  <c r="J2093" i="8"/>
  <c r="E2093" i="8"/>
  <c r="J2092" i="8"/>
  <c r="E2092" i="8"/>
  <c r="J2091" i="8"/>
  <c r="E2091" i="8"/>
  <c r="J2090" i="8"/>
  <c r="E2090" i="8"/>
  <c r="J2089" i="8"/>
  <c r="E2089" i="8"/>
  <c r="J2088" i="8"/>
  <c r="E2088" i="8"/>
  <c r="J2087" i="8"/>
  <c r="E2087" i="8"/>
  <c r="J2086" i="8"/>
  <c r="E2086" i="8"/>
  <c r="J2085" i="8"/>
  <c r="E2085" i="8"/>
  <c r="J2084" i="8"/>
  <c r="E2084" i="8"/>
  <c r="J2083" i="8"/>
  <c r="E2083" i="8"/>
  <c r="J2082" i="8"/>
  <c r="E2082" i="8"/>
  <c r="J2081" i="8"/>
  <c r="E2081" i="8"/>
  <c r="J2080" i="8"/>
  <c r="E2080" i="8"/>
  <c r="J2079" i="8"/>
  <c r="E2079" i="8"/>
  <c r="J2078" i="8"/>
  <c r="E2078" i="8"/>
  <c r="J2077" i="8"/>
  <c r="E2077" i="8"/>
  <c r="J2076" i="8"/>
  <c r="E2076" i="8"/>
  <c r="J2075" i="8"/>
  <c r="E2075" i="8"/>
  <c r="J2074" i="8"/>
  <c r="E2074" i="8"/>
  <c r="J2073" i="8"/>
  <c r="E2073" i="8"/>
  <c r="J2072" i="8"/>
  <c r="E2072" i="8"/>
  <c r="J2071" i="8"/>
  <c r="E2071" i="8"/>
  <c r="J2070" i="8"/>
  <c r="E2070" i="8"/>
  <c r="J2069" i="8"/>
  <c r="E2069" i="8"/>
  <c r="J2068" i="8"/>
  <c r="E2068" i="8"/>
  <c r="J2067" i="8"/>
  <c r="E2067" i="8"/>
  <c r="J2066" i="8"/>
  <c r="E2066" i="8"/>
  <c r="J2065" i="8"/>
  <c r="E2065" i="8"/>
  <c r="J2064" i="8"/>
  <c r="E2064" i="8"/>
  <c r="J2063" i="8"/>
  <c r="E2063" i="8"/>
  <c r="J2062" i="8"/>
  <c r="E2062" i="8"/>
  <c r="J2061" i="8"/>
  <c r="E2061" i="8"/>
  <c r="J2060" i="8"/>
  <c r="E2060" i="8"/>
  <c r="J2059" i="8"/>
  <c r="E2059" i="8"/>
  <c r="J2058" i="8"/>
  <c r="E2058" i="8"/>
  <c r="J2057" i="8"/>
  <c r="E2057" i="8"/>
  <c r="J2056" i="8"/>
  <c r="E2056" i="8"/>
  <c r="J2055" i="8"/>
  <c r="E2055" i="8"/>
  <c r="J2054" i="8"/>
  <c r="E2054" i="8"/>
  <c r="J2053" i="8"/>
  <c r="E2053" i="8"/>
  <c r="J2052" i="8"/>
  <c r="E2052" i="8"/>
  <c r="J2051" i="8"/>
  <c r="E2051" i="8"/>
  <c r="J2050" i="8"/>
  <c r="E2050" i="8"/>
  <c r="J2049" i="8"/>
  <c r="E2049" i="8"/>
  <c r="J2048" i="8"/>
  <c r="E2048" i="8"/>
  <c r="J2047" i="8"/>
  <c r="E2047" i="8"/>
  <c r="J2046" i="8"/>
  <c r="E2046" i="8"/>
  <c r="J2045" i="8"/>
  <c r="E2045" i="8"/>
  <c r="J2044" i="8"/>
  <c r="E2044" i="8"/>
  <c r="J2043" i="8"/>
  <c r="E2043" i="8"/>
  <c r="J2042" i="8"/>
  <c r="E2042" i="8"/>
  <c r="J2041" i="8"/>
  <c r="E2041" i="8"/>
  <c r="J2040" i="8"/>
  <c r="E2040" i="8"/>
  <c r="J2039" i="8"/>
  <c r="E2039" i="8"/>
  <c r="J2038" i="8"/>
  <c r="E2038" i="8"/>
  <c r="J2037" i="8"/>
  <c r="E2037" i="8"/>
  <c r="J2036" i="8"/>
  <c r="E2036" i="8"/>
  <c r="J2035" i="8"/>
  <c r="E2035" i="8"/>
  <c r="J2034" i="8"/>
  <c r="E2034" i="8"/>
  <c r="J2033" i="8"/>
  <c r="E2033" i="8"/>
  <c r="J2032" i="8"/>
  <c r="E2032" i="8"/>
  <c r="J2031" i="8"/>
  <c r="E2031" i="8"/>
  <c r="J2030" i="8"/>
  <c r="E2030" i="8"/>
  <c r="J2029" i="8"/>
  <c r="E2029" i="8"/>
  <c r="J2028" i="8"/>
  <c r="E2028" i="8"/>
  <c r="J2027" i="8"/>
  <c r="E2027" i="8"/>
  <c r="J2026" i="8"/>
  <c r="E2026" i="8"/>
  <c r="J2025" i="8"/>
  <c r="E2025" i="8"/>
  <c r="J2024" i="8"/>
  <c r="E2024" i="8"/>
  <c r="J2023" i="8"/>
  <c r="E2023" i="8"/>
  <c r="J2022" i="8"/>
  <c r="E2022" i="8"/>
  <c r="J2021" i="8"/>
  <c r="E2021" i="8"/>
  <c r="J2020" i="8"/>
  <c r="E2020" i="8"/>
  <c r="J2019" i="8"/>
  <c r="E2019" i="8"/>
  <c r="J2018" i="8"/>
  <c r="E2018" i="8"/>
  <c r="J2017" i="8"/>
  <c r="E2017" i="8"/>
  <c r="J2016" i="8"/>
  <c r="E2016" i="8"/>
  <c r="J2015" i="8"/>
  <c r="E2015" i="8"/>
  <c r="J2014" i="8"/>
  <c r="E2014" i="8"/>
  <c r="J2013" i="8"/>
  <c r="E2013" i="8"/>
  <c r="J2012" i="8"/>
  <c r="E2012" i="8"/>
  <c r="J2011" i="8"/>
  <c r="E2011" i="8"/>
  <c r="J2010" i="8"/>
  <c r="E2010" i="8"/>
  <c r="J2009" i="8"/>
  <c r="E2009" i="8"/>
  <c r="J2008" i="8"/>
  <c r="E2008" i="8"/>
  <c r="J2007" i="8"/>
  <c r="E2007" i="8"/>
  <c r="J2006" i="8"/>
  <c r="E2006" i="8"/>
  <c r="J2005" i="8"/>
  <c r="E2005" i="8"/>
  <c r="J2004" i="8"/>
  <c r="E2004" i="8"/>
  <c r="J2003" i="8"/>
  <c r="E2003" i="8"/>
  <c r="J2002" i="8"/>
  <c r="E2002" i="8"/>
  <c r="J2001" i="8"/>
  <c r="E2001" i="8"/>
  <c r="J2000" i="8"/>
  <c r="E2000" i="8"/>
  <c r="J1999" i="8"/>
  <c r="E1999" i="8"/>
  <c r="J1998" i="8"/>
  <c r="E1998" i="8"/>
  <c r="J1997" i="8"/>
  <c r="E1997" i="8"/>
  <c r="J1996" i="8"/>
  <c r="E1996" i="8"/>
  <c r="J1995" i="8"/>
  <c r="E1995" i="8"/>
  <c r="J1994" i="8"/>
  <c r="E1994" i="8"/>
  <c r="J1993" i="8"/>
  <c r="E1993" i="8"/>
  <c r="J1992" i="8"/>
  <c r="E1992" i="8"/>
  <c r="J1991" i="8"/>
  <c r="E1991" i="8"/>
  <c r="J1990" i="8"/>
  <c r="E1990" i="8"/>
  <c r="J1989" i="8"/>
  <c r="E1989" i="8"/>
  <c r="J1988" i="8"/>
  <c r="E1988" i="8"/>
  <c r="J1987" i="8"/>
  <c r="E1987" i="8"/>
  <c r="J1986" i="8"/>
  <c r="E1986" i="8"/>
  <c r="J1985" i="8"/>
  <c r="E1985" i="8"/>
  <c r="J1984" i="8"/>
  <c r="E1984" i="8"/>
  <c r="J1983" i="8"/>
  <c r="E1983" i="8"/>
  <c r="J1982" i="8"/>
  <c r="E1982" i="8"/>
  <c r="J1981" i="8"/>
  <c r="E1981" i="8"/>
  <c r="J1980" i="8"/>
  <c r="E1980" i="8"/>
  <c r="J1979" i="8"/>
  <c r="E1979" i="8"/>
  <c r="J1978" i="8"/>
  <c r="E1978" i="8"/>
  <c r="J1977" i="8"/>
  <c r="E1977" i="8"/>
  <c r="J1976" i="8"/>
  <c r="E1976" i="8"/>
  <c r="J1975" i="8"/>
  <c r="E1975" i="8"/>
  <c r="J1974" i="8"/>
  <c r="E1974" i="8"/>
  <c r="J1973" i="8"/>
  <c r="E1973" i="8"/>
  <c r="J1972" i="8"/>
  <c r="E1972" i="8"/>
  <c r="J1971" i="8"/>
  <c r="E1971" i="8"/>
  <c r="J1970" i="8"/>
  <c r="E1970" i="8"/>
  <c r="J1969" i="8"/>
  <c r="E1969" i="8"/>
  <c r="J1968" i="8"/>
  <c r="E1968" i="8"/>
  <c r="J1967" i="8"/>
  <c r="E1967" i="8"/>
  <c r="J1966" i="8"/>
  <c r="E1966" i="8"/>
  <c r="J1965" i="8"/>
  <c r="E1965" i="8"/>
  <c r="J1964" i="8"/>
  <c r="E1964" i="8"/>
  <c r="J1963" i="8"/>
  <c r="E1963" i="8"/>
  <c r="J1962" i="8"/>
  <c r="E1962" i="8"/>
  <c r="J1961" i="8"/>
  <c r="E1961" i="8"/>
  <c r="J1960" i="8"/>
  <c r="E1960" i="8"/>
  <c r="J1959" i="8"/>
  <c r="E1959" i="8"/>
  <c r="J1958" i="8"/>
  <c r="E1958" i="8"/>
  <c r="J1957" i="8"/>
  <c r="E1957" i="8"/>
  <c r="J1956" i="8"/>
  <c r="E1956" i="8"/>
  <c r="J1955" i="8"/>
  <c r="E1955" i="8"/>
  <c r="J1954" i="8"/>
  <c r="E1954" i="8"/>
  <c r="J1953" i="8"/>
  <c r="E1953" i="8"/>
  <c r="J1952" i="8"/>
  <c r="E1952" i="8"/>
  <c r="J1951" i="8"/>
  <c r="E1951" i="8"/>
  <c r="J1950" i="8"/>
  <c r="E1950" i="8"/>
  <c r="J1949" i="8"/>
  <c r="E1949" i="8"/>
  <c r="J1948" i="8"/>
  <c r="E1948" i="8"/>
  <c r="J1947" i="8"/>
  <c r="E1947" i="8"/>
  <c r="J1946" i="8"/>
  <c r="E1946" i="8"/>
  <c r="J1945" i="8"/>
  <c r="E1945" i="8"/>
  <c r="J1944" i="8"/>
  <c r="E1944" i="8"/>
  <c r="J1943" i="8"/>
  <c r="E1943" i="8"/>
  <c r="J1942" i="8"/>
  <c r="E1942" i="8"/>
  <c r="J1941" i="8"/>
  <c r="E1941" i="8"/>
  <c r="J1940" i="8"/>
  <c r="E1940" i="8"/>
  <c r="J1939" i="8"/>
  <c r="E1939" i="8"/>
  <c r="J1938" i="8"/>
  <c r="E1938" i="8"/>
  <c r="J1937" i="8"/>
  <c r="E1937" i="8"/>
  <c r="J1936" i="8"/>
  <c r="E1936" i="8"/>
  <c r="J1935" i="8"/>
  <c r="E1935" i="8"/>
  <c r="J1934" i="8"/>
  <c r="E1934" i="8"/>
  <c r="J1933" i="8"/>
  <c r="E1933" i="8"/>
  <c r="J1932" i="8"/>
  <c r="E1932" i="8"/>
  <c r="J1931" i="8"/>
  <c r="E1931" i="8"/>
  <c r="J1930" i="8"/>
  <c r="E1930" i="8"/>
  <c r="J1929" i="8"/>
  <c r="E1929" i="8"/>
  <c r="J1928" i="8"/>
  <c r="E1928" i="8"/>
  <c r="J1927" i="8"/>
  <c r="E1927" i="8"/>
  <c r="J1926" i="8"/>
  <c r="E1926" i="8"/>
  <c r="J1925" i="8"/>
  <c r="E1925" i="8"/>
  <c r="J1924" i="8"/>
  <c r="E1924" i="8"/>
  <c r="J1923" i="8"/>
  <c r="E1923" i="8"/>
  <c r="J1922" i="8"/>
  <c r="E1922" i="8"/>
  <c r="J1921" i="8"/>
  <c r="E1921" i="8"/>
  <c r="J1920" i="8"/>
  <c r="E1920" i="8"/>
  <c r="J1919" i="8"/>
  <c r="E1919" i="8"/>
  <c r="J1918" i="8"/>
  <c r="E1918" i="8"/>
  <c r="J1917" i="8"/>
  <c r="E1917" i="8"/>
  <c r="J1916" i="8"/>
  <c r="E1916" i="8"/>
  <c r="J1915" i="8"/>
  <c r="E1915" i="8"/>
  <c r="J1914" i="8"/>
  <c r="E1914" i="8"/>
  <c r="J1913" i="8"/>
  <c r="E1913" i="8"/>
  <c r="J1912" i="8"/>
  <c r="E1912" i="8"/>
  <c r="J1911" i="8"/>
  <c r="E1911" i="8"/>
  <c r="J1910" i="8"/>
  <c r="E1910" i="8"/>
  <c r="J1909" i="8"/>
  <c r="E1909" i="8"/>
  <c r="J1908" i="8"/>
  <c r="E1908" i="8"/>
  <c r="J1907" i="8"/>
  <c r="E1907" i="8"/>
  <c r="J1906" i="8"/>
  <c r="E1906" i="8"/>
  <c r="J1905" i="8"/>
  <c r="E1905" i="8"/>
  <c r="J1904" i="8"/>
  <c r="E1904" i="8"/>
  <c r="J1903" i="8"/>
  <c r="E1903" i="8"/>
  <c r="J1902" i="8"/>
  <c r="E1902" i="8"/>
  <c r="J1901" i="8"/>
  <c r="E1901" i="8"/>
  <c r="J1900" i="8"/>
  <c r="E1900" i="8"/>
  <c r="J1899" i="8"/>
  <c r="E1899" i="8"/>
  <c r="J1898" i="8"/>
  <c r="E1898" i="8"/>
  <c r="J1897" i="8"/>
  <c r="E1897" i="8"/>
  <c r="J1896" i="8"/>
  <c r="E1896" i="8"/>
  <c r="J1895" i="8"/>
  <c r="E1895" i="8"/>
  <c r="J1894" i="8"/>
  <c r="E1894" i="8"/>
  <c r="J1893" i="8"/>
  <c r="E1893" i="8"/>
  <c r="J1892" i="8"/>
  <c r="E1892" i="8"/>
  <c r="J1891" i="8"/>
  <c r="E1891" i="8"/>
  <c r="J1890" i="8"/>
  <c r="E1890" i="8"/>
  <c r="J1889" i="8"/>
  <c r="E1889" i="8"/>
  <c r="J1888" i="8"/>
  <c r="E1888" i="8"/>
  <c r="J1887" i="8"/>
  <c r="E1887" i="8"/>
  <c r="J1886" i="8"/>
  <c r="E1886" i="8"/>
  <c r="J1885" i="8"/>
  <c r="E1885" i="8"/>
  <c r="J1884" i="8"/>
  <c r="E1884" i="8"/>
  <c r="J1883" i="8"/>
  <c r="E1883" i="8"/>
  <c r="J1882" i="8"/>
  <c r="E1882" i="8"/>
  <c r="J1881" i="8"/>
  <c r="E1881" i="8"/>
  <c r="J1880" i="8"/>
  <c r="E1880" i="8"/>
  <c r="J1879" i="8"/>
  <c r="E1879" i="8"/>
  <c r="J1878" i="8"/>
  <c r="E1878" i="8"/>
  <c r="J1877" i="8"/>
  <c r="E1877" i="8"/>
  <c r="J1876" i="8"/>
  <c r="E1876" i="8"/>
  <c r="J1875" i="8"/>
  <c r="E1875" i="8"/>
  <c r="J1874" i="8"/>
  <c r="E1874" i="8"/>
  <c r="J1873" i="8"/>
  <c r="E1873" i="8"/>
  <c r="J1872" i="8"/>
  <c r="E1872" i="8"/>
  <c r="J1871" i="8"/>
  <c r="E1871" i="8"/>
  <c r="J1870" i="8"/>
  <c r="E1870" i="8"/>
  <c r="J1869" i="8"/>
  <c r="E1869" i="8"/>
  <c r="J1868" i="8"/>
  <c r="E1868" i="8"/>
  <c r="J1867" i="8"/>
  <c r="E1867" i="8"/>
  <c r="J1866" i="8"/>
  <c r="E1866" i="8"/>
  <c r="J1865" i="8"/>
  <c r="E1865" i="8"/>
  <c r="J1864" i="8"/>
  <c r="E1864" i="8"/>
  <c r="J1863" i="8"/>
  <c r="E1863" i="8"/>
  <c r="J1862" i="8"/>
  <c r="E1862" i="8"/>
  <c r="J1861" i="8"/>
  <c r="E1861" i="8"/>
  <c r="J1860" i="8"/>
  <c r="E1860" i="8"/>
  <c r="J1859" i="8"/>
  <c r="E1859" i="8"/>
  <c r="J1858" i="8"/>
  <c r="E1858" i="8"/>
  <c r="J1857" i="8"/>
  <c r="E1857" i="8"/>
  <c r="J1856" i="8"/>
  <c r="E1856" i="8"/>
  <c r="J1855" i="8"/>
  <c r="E1855" i="8"/>
  <c r="J1854" i="8"/>
  <c r="E1854" i="8"/>
  <c r="J1853" i="8"/>
  <c r="E1853" i="8"/>
  <c r="J1852" i="8"/>
  <c r="E1852" i="8"/>
  <c r="J1851" i="8"/>
  <c r="E1851" i="8"/>
  <c r="J1850" i="8"/>
  <c r="E1850" i="8"/>
  <c r="J1849" i="8"/>
  <c r="E1849" i="8"/>
  <c r="J1848" i="8"/>
  <c r="E1848" i="8"/>
  <c r="J1847" i="8"/>
  <c r="E1847" i="8"/>
  <c r="J1846" i="8"/>
  <c r="E1846" i="8"/>
  <c r="J1845" i="8"/>
  <c r="E1845" i="8"/>
  <c r="J1844" i="8"/>
  <c r="E1844" i="8"/>
  <c r="J1843" i="8"/>
  <c r="E1843" i="8"/>
  <c r="J1842" i="8"/>
  <c r="E1842" i="8"/>
  <c r="J1841" i="8"/>
  <c r="E1841" i="8"/>
  <c r="J1840" i="8"/>
  <c r="E1840" i="8"/>
  <c r="J1839" i="8"/>
  <c r="E1839" i="8"/>
  <c r="J1838" i="8"/>
  <c r="E1838" i="8"/>
  <c r="J1837" i="8"/>
  <c r="E1837" i="8"/>
  <c r="J1836" i="8"/>
  <c r="E1836" i="8"/>
  <c r="J1835" i="8"/>
  <c r="E1835" i="8"/>
  <c r="J1834" i="8"/>
  <c r="E1834" i="8"/>
  <c r="J1833" i="8"/>
  <c r="E1833" i="8"/>
  <c r="J1832" i="8"/>
  <c r="E1832" i="8"/>
  <c r="J1831" i="8"/>
  <c r="E1831" i="8"/>
  <c r="J1830" i="8"/>
  <c r="E1830" i="8"/>
  <c r="J1829" i="8"/>
  <c r="E1829" i="8"/>
  <c r="J1828" i="8"/>
  <c r="E1828" i="8"/>
  <c r="J1827" i="8"/>
  <c r="E1827" i="8"/>
  <c r="J1826" i="8"/>
  <c r="E1826" i="8"/>
  <c r="J1825" i="8"/>
  <c r="E1825" i="8"/>
  <c r="J1824" i="8"/>
  <c r="E1824" i="8"/>
  <c r="J1823" i="8"/>
  <c r="E1823" i="8"/>
  <c r="J1822" i="8"/>
  <c r="E1822" i="8"/>
  <c r="J1821" i="8"/>
  <c r="E1821" i="8"/>
  <c r="J1820" i="8"/>
  <c r="E1820" i="8"/>
  <c r="J1819" i="8"/>
  <c r="E1819" i="8"/>
  <c r="J1818" i="8"/>
  <c r="E1818" i="8"/>
  <c r="J1817" i="8"/>
  <c r="E1817" i="8"/>
  <c r="J1816" i="8"/>
  <c r="E1816" i="8"/>
  <c r="J1815" i="8"/>
  <c r="E1815" i="8"/>
  <c r="J1814" i="8"/>
  <c r="E1814" i="8"/>
  <c r="J1813" i="8"/>
  <c r="E1813" i="8"/>
  <c r="J1812" i="8"/>
  <c r="E1812" i="8"/>
  <c r="J1811" i="8"/>
  <c r="E1811" i="8"/>
  <c r="J1810" i="8"/>
  <c r="E1810" i="8"/>
  <c r="J1809" i="8"/>
  <c r="E1809" i="8"/>
  <c r="J1808" i="8"/>
  <c r="E1808" i="8"/>
  <c r="J1807" i="8"/>
  <c r="E1807" i="8"/>
  <c r="J1806" i="8"/>
  <c r="E1806" i="8"/>
  <c r="J1805" i="8"/>
  <c r="E1805" i="8"/>
  <c r="J1804" i="8"/>
  <c r="E1804" i="8"/>
  <c r="J1803" i="8"/>
  <c r="E1803" i="8"/>
  <c r="J1802" i="8"/>
  <c r="E1802" i="8"/>
  <c r="J1801" i="8"/>
  <c r="E1801" i="8"/>
  <c r="J1800" i="8"/>
  <c r="E1800" i="8"/>
  <c r="J1799" i="8"/>
  <c r="E1799" i="8"/>
  <c r="J1798" i="8"/>
  <c r="E1798" i="8"/>
  <c r="J1797" i="8"/>
  <c r="E1797" i="8"/>
  <c r="J1796" i="8"/>
  <c r="E1796" i="8"/>
  <c r="J1795" i="8"/>
  <c r="E1795" i="8"/>
  <c r="J1794" i="8"/>
  <c r="E1794" i="8"/>
  <c r="J1793" i="8"/>
  <c r="E1793" i="8"/>
  <c r="J1792" i="8"/>
  <c r="E1792" i="8"/>
  <c r="J1791" i="8"/>
  <c r="E1791" i="8"/>
  <c r="J1790" i="8"/>
  <c r="E1790" i="8"/>
  <c r="J1789" i="8"/>
  <c r="E1789" i="8"/>
  <c r="J1788" i="8"/>
  <c r="E1788" i="8"/>
  <c r="J1787" i="8"/>
  <c r="E1787" i="8"/>
  <c r="J1786" i="8"/>
  <c r="E1786" i="8"/>
  <c r="J1785" i="8"/>
  <c r="E1785" i="8"/>
  <c r="J1784" i="8"/>
  <c r="E1784" i="8"/>
  <c r="J1783" i="8"/>
  <c r="E1783" i="8"/>
  <c r="J1782" i="8"/>
  <c r="E1782" i="8"/>
  <c r="J1781" i="8"/>
  <c r="E1781" i="8"/>
  <c r="J1780" i="8"/>
  <c r="E1780" i="8"/>
  <c r="J1779" i="8"/>
  <c r="E1779" i="8"/>
  <c r="J1778" i="8"/>
  <c r="E1778" i="8"/>
  <c r="J1777" i="8"/>
  <c r="E1777" i="8"/>
  <c r="J1776" i="8"/>
  <c r="E1776" i="8"/>
  <c r="J1775" i="8"/>
  <c r="E1775" i="8"/>
  <c r="J1774" i="8"/>
  <c r="E1774" i="8"/>
  <c r="J1773" i="8"/>
  <c r="E1773" i="8"/>
  <c r="J1772" i="8"/>
  <c r="E1772" i="8"/>
  <c r="J1771" i="8"/>
  <c r="E1771" i="8"/>
  <c r="J1770" i="8"/>
  <c r="E1770" i="8"/>
  <c r="J1769" i="8"/>
  <c r="E1769" i="8"/>
  <c r="J1768" i="8"/>
  <c r="E1768" i="8"/>
  <c r="J1767" i="8"/>
  <c r="E1767" i="8"/>
  <c r="J1766" i="8"/>
  <c r="E1766" i="8"/>
  <c r="J1765" i="8"/>
  <c r="E1765" i="8"/>
  <c r="J1764" i="8"/>
  <c r="E1764" i="8"/>
  <c r="J1763" i="8"/>
  <c r="E1763" i="8"/>
  <c r="J1762" i="8"/>
  <c r="E1762" i="8"/>
  <c r="J1761" i="8"/>
  <c r="E1761" i="8"/>
  <c r="J1760" i="8"/>
  <c r="E1760" i="8"/>
  <c r="J1759" i="8"/>
  <c r="E1759" i="8"/>
  <c r="J1758" i="8"/>
  <c r="E1758" i="8"/>
  <c r="J1757" i="8"/>
  <c r="E1757" i="8"/>
  <c r="J1756" i="8"/>
  <c r="E1756" i="8"/>
  <c r="J1755" i="8"/>
  <c r="E1755" i="8"/>
  <c r="J1754" i="8"/>
  <c r="E1754" i="8"/>
  <c r="J1753" i="8"/>
  <c r="E1753" i="8"/>
  <c r="J1752" i="8"/>
  <c r="E1752" i="8"/>
  <c r="J1751" i="8"/>
  <c r="E1751" i="8"/>
  <c r="J1750" i="8"/>
  <c r="E1750" i="8"/>
  <c r="J1749" i="8"/>
  <c r="E1749" i="8"/>
  <c r="J1748" i="8"/>
  <c r="E1748" i="8"/>
  <c r="J1747" i="8"/>
  <c r="E1747" i="8"/>
  <c r="J1746" i="8"/>
  <c r="E1746" i="8"/>
  <c r="J1745" i="8"/>
  <c r="E1745" i="8"/>
  <c r="J1744" i="8"/>
  <c r="E1744" i="8"/>
  <c r="J1743" i="8"/>
  <c r="E1743" i="8"/>
  <c r="J1742" i="8"/>
  <c r="E1742" i="8"/>
  <c r="J1741" i="8"/>
  <c r="E1741" i="8"/>
  <c r="J1740" i="8"/>
  <c r="E1740" i="8"/>
  <c r="J1739" i="8"/>
  <c r="E1739" i="8"/>
  <c r="J1738" i="8"/>
  <c r="E1738" i="8"/>
  <c r="J1737" i="8"/>
  <c r="E1737" i="8"/>
  <c r="J1736" i="8"/>
  <c r="E1736" i="8"/>
  <c r="J1735" i="8"/>
  <c r="E1735" i="8"/>
  <c r="J1734" i="8"/>
  <c r="E1734" i="8"/>
  <c r="J1733" i="8"/>
  <c r="E1733" i="8"/>
  <c r="J1732" i="8"/>
  <c r="E1732" i="8"/>
  <c r="J1731" i="8"/>
  <c r="E1731" i="8"/>
  <c r="J1730" i="8"/>
  <c r="E1730" i="8"/>
  <c r="J1729" i="8"/>
  <c r="E1729" i="8"/>
  <c r="J1728" i="8"/>
  <c r="E1728" i="8"/>
  <c r="J1727" i="8"/>
  <c r="E1727" i="8"/>
  <c r="J1726" i="8"/>
  <c r="E1726" i="8"/>
  <c r="J1725" i="8"/>
  <c r="E1725" i="8"/>
  <c r="J1724" i="8"/>
  <c r="E1724" i="8"/>
  <c r="J1723" i="8"/>
  <c r="E1723" i="8"/>
  <c r="J1722" i="8"/>
  <c r="E1722" i="8"/>
  <c r="J1721" i="8"/>
  <c r="E1721" i="8"/>
  <c r="J1720" i="8"/>
  <c r="E1720" i="8"/>
  <c r="J1719" i="8"/>
  <c r="E1719" i="8"/>
  <c r="J1718" i="8"/>
  <c r="E1718" i="8"/>
  <c r="J1717" i="8"/>
  <c r="E1717" i="8"/>
  <c r="J1716" i="8"/>
  <c r="E1716" i="8"/>
  <c r="J1715" i="8"/>
  <c r="E1715" i="8"/>
  <c r="J1714" i="8"/>
  <c r="E1714" i="8"/>
  <c r="J1713" i="8"/>
  <c r="E1713" i="8"/>
  <c r="J1712" i="8"/>
  <c r="E1712" i="8"/>
  <c r="J1711" i="8"/>
  <c r="E1711" i="8"/>
  <c r="J1710" i="8"/>
  <c r="E1710" i="8"/>
  <c r="J1709" i="8"/>
  <c r="E1709" i="8"/>
  <c r="J1708" i="8"/>
  <c r="E1708" i="8"/>
  <c r="J1707" i="8"/>
  <c r="E1707" i="8"/>
  <c r="J1706" i="8"/>
  <c r="E1706" i="8"/>
  <c r="J1705" i="8"/>
  <c r="E1705" i="8"/>
  <c r="J1704" i="8"/>
  <c r="E1704" i="8"/>
  <c r="J1703" i="8"/>
  <c r="E1703" i="8"/>
  <c r="J1702" i="8"/>
  <c r="E1702" i="8"/>
  <c r="J1701" i="8"/>
  <c r="E1701" i="8"/>
  <c r="J1700" i="8"/>
  <c r="E1700" i="8"/>
  <c r="J1699" i="8"/>
  <c r="E1699" i="8"/>
  <c r="J1698" i="8"/>
  <c r="E1698" i="8"/>
  <c r="J1697" i="8"/>
  <c r="E1697" i="8"/>
  <c r="J1696" i="8"/>
  <c r="E1696" i="8"/>
  <c r="J1695" i="8"/>
  <c r="E1695" i="8"/>
  <c r="J1694" i="8"/>
  <c r="E1694" i="8"/>
  <c r="J1693" i="8"/>
  <c r="E1693" i="8"/>
  <c r="J1692" i="8"/>
  <c r="E1692" i="8"/>
  <c r="J1691" i="8"/>
  <c r="E1691" i="8"/>
  <c r="J1690" i="8"/>
  <c r="E1690" i="8"/>
  <c r="J1689" i="8"/>
  <c r="E1689" i="8"/>
  <c r="J1688" i="8"/>
  <c r="E1688" i="8"/>
  <c r="J1687" i="8"/>
  <c r="E1687" i="8"/>
  <c r="J1686" i="8"/>
  <c r="E1686" i="8"/>
  <c r="J1685" i="8"/>
  <c r="E1685" i="8"/>
  <c r="J1684" i="8"/>
  <c r="E1684" i="8"/>
  <c r="J1683" i="8"/>
  <c r="E1683" i="8"/>
  <c r="J1682" i="8"/>
  <c r="E1682" i="8"/>
  <c r="J1681" i="8"/>
  <c r="E1681" i="8"/>
  <c r="J1680" i="8"/>
  <c r="E1680" i="8"/>
  <c r="J1679" i="8"/>
  <c r="E1679" i="8"/>
  <c r="J1678" i="8"/>
  <c r="E1678" i="8"/>
  <c r="J1677" i="8"/>
  <c r="E1677" i="8"/>
  <c r="J1676" i="8"/>
  <c r="E1676" i="8"/>
  <c r="J1675" i="8"/>
  <c r="E1675" i="8"/>
  <c r="J1674" i="8"/>
  <c r="E1674" i="8"/>
  <c r="J1673" i="8"/>
  <c r="E1673" i="8"/>
  <c r="J1672" i="8"/>
  <c r="E1672" i="8"/>
  <c r="J1671" i="8"/>
  <c r="E1671" i="8"/>
  <c r="J1670" i="8"/>
  <c r="E1670" i="8"/>
  <c r="J1669" i="8"/>
  <c r="E1669" i="8"/>
  <c r="J1668" i="8"/>
  <c r="E1668" i="8"/>
  <c r="J1667" i="8"/>
  <c r="E1667" i="8"/>
  <c r="J1666" i="8"/>
  <c r="E1666" i="8"/>
  <c r="J1665" i="8"/>
  <c r="E1665" i="8"/>
  <c r="J1664" i="8"/>
  <c r="E1664" i="8"/>
  <c r="J1663" i="8"/>
  <c r="E1663" i="8"/>
  <c r="J1662" i="8"/>
  <c r="E1662" i="8"/>
  <c r="J1661" i="8"/>
  <c r="E1661" i="8"/>
  <c r="J1660" i="8"/>
  <c r="E1660" i="8"/>
  <c r="J1659" i="8"/>
  <c r="E1659" i="8"/>
  <c r="J1658" i="8"/>
  <c r="E1658" i="8"/>
  <c r="J1657" i="8"/>
  <c r="E1657" i="8"/>
  <c r="J1656" i="8"/>
  <c r="E1656" i="8"/>
  <c r="J1655" i="8"/>
  <c r="E1655" i="8"/>
  <c r="J1654" i="8"/>
  <c r="E1654" i="8"/>
  <c r="J1653" i="8"/>
  <c r="E1653" i="8"/>
  <c r="J1652" i="8"/>
  <c r="E1652" i="8"/>
  <c r="J1651" i="8"/>
  <c r="E1651" i="8"/>
  <c r="J1650" i="8"/>
  <c r="E1650" i="8"/>
  <c r="J1649" i="8"/>
  <c r="E1649" i="8"/>
  <c r="J1648" i="8"/>
  <c r="E1648" i="8"/>
  <c r="J1647" i="8"/>
  <c r="E1647" i="8"/>
  <c r="J1646" i="8"/>
  <c r="E1646" i="8"/>
  <c r="J1645" i="8"/>
  <c r="E1645" i="8"/>
  <c r="J1644" i="8"/>
  <c r="E1644" i="8"/>
  <c r="J1643" i="8"/>
  <c r="E1643" i="8"/>
  <c r="J1642" i="8"/>
  <c r="E1642" i="8"/>
  <c r="J1641" i="8"/>
  <c r="E1641" i="8"/>
  <c r="J1640" i="8"/>
  <c r="E1640" i="8"/>
  <c r="J1639" i="8"/>
  <c r="E1639" i="8"/>
  <c r="J1638" i="8"/>
  <c r="E1638" i="8"/>
  <c r="J1637" i="8"/>
  <c r="E1637" i="8"/>
  <c r="J1636" i="8"/>
  <c r="E1636" i="8"/>
  <c r="J1635" i="8"/>
  <c r="E1635" i="8"/>
  <c r="J1634" i="8"/>
  <c r="E1634" i="8"/>
  <c r="J1633" i="8"/>
  <c r="E1633" i="8"/>
  <c r="J1632" i="8"/>
  <c r="E1632" i="8"/>
  <c r="J1631" i="8"/>
  <c r="E1631" i="8"/>
  <c r="J1630" i="8"/>
  <c r="E1630" i="8"/>
  <c r="J1629" i="8"/>
  <c r="E1629" i="8"/>
  <c r="J1628" i="8"/>
  <c r="E1628" i="8"/>
  <c r="J1627" i="8"/>
  <c r="E1627" i="8"/>
  <c r="J1626" i="8"/>
  <c r="E1626" i="8"/>
  <c r="J1625" i="8"/>
  <c r="E1625" i="8"/>
  <c r="J1624" i="8"/>
  <c r="E1624" i="8"/>
  <c r="J1623" i="8"/>
  <c r="E1623" i="8"/>
  <c r="J1622" i="8"/>
  <c r="E1622" i="8"/>
  <c r="J1621" i="8"/>
  <c r="E1621" i="8"/>
  <c r="J1620" i="8"/>
  <c r="E1620" i="8"/>
  <c r="J1619" i="8"/>
  <c r="E1619" i="8"/>
  <c r="J1618" i="8"/>
  <c r="E1618" i="8"/>
  <c r="J1617" i="8"/>
  <c r="E1617" i="8"/>
  <c r="J1616" i="8"/>
  <c r="E1616" i="8"/>
  <c r="J1615" i="8"/>
  <c r="E1615" i="8"/>
  <c r="J1614" i="8"/>
  <c r="E1614" i="8"/>
  <c r="J1613" i="8"/>
  <c r="E1613" i="8"/>
  <c r="J1612" i="8"/>
  <c r="E1612" i="8"/>
  <c r="J1611" i="8"/>
  <c r="E1611" i="8"/>
  <c r="J1610" i="8"/>
  <c r="E1610" i="8"/>
  <c r="J1609" i="8"/>
  <c r="E1609" i="8"/>
  <c r="J1608" i="8"/>
  <c r="E1608" i="8"/>
  <c r="J1607" i="8"/>
  <c r="E1607" i="8"/>
  <c r="J1606" i="8"/>
  <c r="E1606" i="8"/>
  <c r="J1605" i="8"/>
  <c r="E1605" i="8"/>
  <c r="J1604" i="8"/>
  <c r="E1604" i="8"/>
  <c r="J1603" i="8"/>
  <c r="E1603" i="8"/>
  <c r="J1602" i="8"/>
  <c r="E1602" i="8"/>
  <c r="J1601" i="8"/>
  <c r="E1601" i="8"/>
  <c r="J1600" i="8"/>
  <c r="E1600" i="8"/>
  <c r="J1599" i="8"/>
  <c r="E1599" i="8"/>
  <c r="J1598" i="8"/>
  <c r="E1598" i="8"/>
  <c r="J1597" i="8"/>
  <c r="E1597" i="8"/>
  <c r="J1596" i="8"/>
  <c r="E1596" i="8"/>
  <c r="J1595" i="8"/>
  <c r="E1595" i="8"/>
  <c r="J1594" i="8"/>
  <c r="E1594" i="8"/>
  <c r="J1593" i="8"/>
  <c r="E1593" i="8"/>
  <c r="J1592" i="8"/>
  <c r="E1592" i="8"/>
  <c r="J1591" i="8"/>
  <c r="E1591" i="8"/>
  <c r="J1590" i="8"/>
  <c r="E1590" i="8"/>
  <c r="J1589" i="8"/>
  <c r="E1589" i="8"/>
  <c r="J1588" i="8"/>
  <c r="E1588" i="8"/>
  <c r="J1587" i="8"/>
  <c r="E1587" i="8"/>
  <c r="J1586" i="8"/>
  <c r="E1586" i="8"/>
  <c r="J1585" i="8"/>
  <c r="E1585" i="8"/>
  <c r="J1584" i="8"/>
  <c r="E1584" i="8"/>
  <c r="J1583" i="8"/>
  <c r="E1583" i="8"/>
  <c r="J1582" i="8"/>
  <c r="E1582" i="8"/>
  <c r="J1581" i="8"/>
  <c r="E1581" i="8"/>
  <c r="J1580" i="8"/>
  <c r="E1580" i="8"/>
  <c r="J1579" i="8"/>
  <c r="E1579" i="8"/>
  <c r="J1578" i="8"/>
  <c r="E1578" i="8"/>
  <c r="J1577" i="8"/>
  <c r="E1577" i="8"/>
  <c r="J1576" i="8"/>
  <c r="E1576" i="8"/>
  <c r="J1575" i="8"/>
  <c r="E1575" i="8"/>
  <c r="J1574" i="8"/>
  <c r="E1574" i="8"/>
  <c r="J1573" i="8"/>
  <c r="E1573" i="8"/>
  <c r="J1572" i="8"/>
  <c r="E1572" i="8"/>
  <c r="J1571" i="8"/>
  <c r="E1571" i="8"/>
  <c r="J1570" i="8"/>
  <c r="E1570" i="8"/>
  <c r="J1569" i="8"/>
  <c r="E1569" i="8"/>
  <c r="J1568" i="8"/>
  <c r="E1568" i="8"/>
  <c r="J1567" i="8"/>
  <c r="E1567" i="8"/>
  <c r="J1566" i="8"/>
  <c r="E1566" i="8"/>
  <c r="J1565" i="8"/>
  <c r="E1565" i="8"/>
  <c r="J1564" i="8"/>
  <c r="E1564" i="8"/>
  <c r="J1563" i="8"/>
  <c r="E1563" i="8"/>
  <c r="J1562" i="8"/>
  <c r="E1562" i="8"/>
  <c r="J1561" i="8"/>
  <c r="E1561" i="8"/>
  <c r="J1560" i="8"/>
  <c r="E1560" i="8"/>
  <c r="J1559" i="8"/>
  <c r="E1559" i="8"/>
  <c r="J1558" i="8"/>
  <c r="E1558" i="8"/>
  <c r="J1557" i="8"/>
  <c r="E1557" i="8"/>
  <c r="J1556" i="8"/>
  <c r="E1556" i="8"/>
  <c r="J1555" i="8"/>
  <c r="E1555" i="8"/>
  <c r="J1554" i="8"/>
  <c r="E1554" i="8"/>
  <c r="J1553" i="8"/>
  <c r="E1553" i="8"/>
  <c r="J1552" i="8"/>
  <c r="E1552" i="8"/>
  <c r="J1551" i="8"/>
  <c r="E1551" i="8"/>
  <c r="J1550" i="8"/>
  <c r="E1550" i="8"/>
  <c r="J1549" i="8"/>
  <c r="E1549" i="8"/>
  <c r="J1548" i="8"/>
  <c r="E1548" i="8"/>
  <c r="J1547" i="8"/>
  <c r="E1547" i="8"/>
  <c r="J1546" i="8"/>
  <c r="E1546" i="8"/>
  <c r="J1545" i="8"/>
  <c r="E1545" i="8"/>
  <c r="J1544" i="8"/>
  <c r="E1544" i="8"/>
  <c r="J1543" i="8"/>
  <c r="E1543" i="8"/>
  <c r="J1542" i="8"/>
  <c r="E1542" i="8"/>
  <c r="J1541" i="8"/>
  <c r="E1541" i="8"/>
  <c r="J1540" i="8"/>
  <c r="E1540" i="8"/>
  <c r="J1539" i="8"/>
  <c r="E1539" i="8"/>
  <c r="J1538" i="8"/>
  <c r="E1538" i="8"/>
  <c r="J1537" i="8"/>
  <c r="E1537" i="8"/>
  <c r="J1536" i="8"/>
  <c r="E1536" i="8"/>
  <c r="J1535" i="8"/>
  <c r="E1535" i="8"/>
  <c r="J1534" i="8"/>
  <c r="E1534" i="8"/>
  <c r="J1533" i="8"/>
  <c r="E1533" i="8"/>
  <c r="J1532" i="8"/>
  <c r="E1532" i="8"/>
  <c r="J1531" i="8"/>
  <c r="E1531" i="8"/>
  <c r="J1530" i="8"/>
  <c r="E1530" i="8"/>
  <c r="J1529" i="8"/>
  <c r="E1529" i="8"/>
  <c r="J1528" i="8"/>
  <c r="E1528" i="8"/>
  <c r="J1527" i="8"/>
  <c r="E1527" i="8"/>
  <c r="J1526" i="8"/>
  <c r="E1526" i="8"/>
  <c r="J1525" i="8"/>
  <c r="E1525" i="8"/>
  <c r="J1524" i="8"/>
  <c r="E1524" i="8"/>
  <c r="J1523" i="8"/>
  <c r="E1523" i="8"/>
  <c r="J1522" i="8"/>
  <c r="E1522" i="8"/>
  <c r="J1521" i="8"/>
  <c r="E1521" i="8"/>
  <c r="J1520" i="8"/>
  <c r="E1520" i="8"/>
  <c r="J1519" i="8"/>
  <c r="E1519" i="8"/>
  <c r="J1518" i="8"/>
  <c r="E1518" i="8"/>
  <c r="J1517" i="8"/>
  <c r="E1517" i="8"/>
  <c r="J1516" i="8"/>
  <c r="E1516" i="8"/>
  <c r="J1515" i="8"/>
  <c r="E1515" i="8"/>
  <c r="J1514" i="8"/>
  <c r="E1514" i="8"/>
  <c r="J1513" i="8"/>
  <c r="E1513" i="8"/>
  <c r="J1512" i="8"/>
  <c r="E1512" i="8"/>
  <c r="J1511" i="8"/>
  <c r="E1511" i="8"/>
  <c r="J1510" i="8"/>
  <c r="E1510" i="8"/>
  <c r="J1509" i="8"/>
  <c r="E1509" i="8"/>
  <c r="J1508" i="8"/>
  <c r="E1508" i="8"/>
  <c r="J1507" i="8"/>
  <c r="E1507" i="8"/>
  <c r="J1506" i="8"/>
  <c r="E1506" i="8"/>
  <c r="J1505" i="8"/>
  <c r="E1505" i="8"/>
  <c r="J1504" i="8"/>
  <c r="E1504" i="8"/>
  <c r="J1503" i="8"/>
  <c r="E1503" i="8"/>
  <c r="J1502" i="8"/>
  <c r="E1502" i="8"/>
  <c r="J1501" i="8"/>
  <c r="E1501" i="8"/>
  <c r="J1500" i="8"/>
  <c r="E1500" i="8"/>
  <c r="J1499" i="8"/>
  <c r="E1499" i="8"/>
  <c r="J1498" i="8"/>
  <c r="E1498" i="8"/>
  <c r="J1497" i="8"/>
  <c r="E1497" i="8"/>
  <c r="J1496" i="8"/>
  <c r="E1496" i="8"/>
  <c r="J1495" i="8"/>
  <c r="E1495" i="8"/>
  <c r="J1494" i="8"/>
  <c r="E1494" i="8"/>
  <c r="J1493" i="8"/>
  <c r="E1493" i="8"/>
  <c r="J1492" i="8"/>
  <c r="E1492" i="8"/>
  <c r="J1491" i="8"/>
  <c r="E1491" i="8"/>
  <c r="J1490" i="8"/>
  <c r="E1490" i="8"/>
  <c r="J1489" i="8"/>
  <c r="E1489" i="8"/>
  <c r="J1488" i="8"/>
  <c r="E1488" i="8"/>
  <c r="J1487" i="8"/>
  <c r="E1487" i="8"/>
  <c r="J1486" i="8"/>
  <c r="E1486" i="8"/>
  <c r="J1485" i="8"/>
  <c r="E1485" i="8"/>
  <c r="J1484" i="8"/>
  <c r="E1484" i="8"/>
  <c r="J1483" i="8"/>
  <c r="E1483" i="8"/>
  <c r="J1482" i="8"/>
  <c r="E1482" i="8"/>
  <c r="J1481" i="8"/>
  <c r="E1481" i="8"/>
  <c r="J1480" i="8"/>
  <c r="E1480" i="8"/>
  <c r="J1479" i="8"/>
  <c r="E1479" i="8"/>
  <c r="J1478" i="8"/>
  <c r="E1478" i="8"/>
  <c r="J1477" i="8"/>
  <c r="E1477" i="8"/>
  <c r="J1476" i="8"/>
  <c r="E1476" i="8"/>
  <c r="J1475" i="8"/>
  <c r="E1475" i="8"/>
  <c r="J1474" i="8"/>
  <c r="E1474" i="8"/>
  <c r="J1473" i="8"/>
  <c r="E1473" i="8"/>
  <c r="J1472" i="8"/>
  <c r="E1472" i="8"/>
  <c r="J1471" i="8"/>
  <c r="E1471" i="8"/>
  <c r="J1470" i="8"/>
  <c r="E1470" i="8"/>
  <c r="J1469" i="8"/>
  <c r="E1469" i="8"/>
  <c r="J1468" i="8"/>
  <c r="E1468" i="8"/>
  <c r="J1467" i="8"/>
  <c r="E1467" i="8"/>
  <c r="J1466" i="8"/>
  <c r="E1466" i="8"/>
  <c r="J1465" i="8"/>
  <c r="E1465" i="8"/>
  <c r="J1464" i="8"/>
  <c r="E1464" i="8"/>
  <c r="J1463" i="8"/>
  <c r="E1463" i="8"/>
  <c r="J1462" i="8"/>
  <c r="E1462" i="8"/>
  <c r="J1461" i="8"/>
  <c r="E1461" i="8"/>
  <c r="J1460" i="8"/>
  <c r="E1460" i="8"/>
  <c r="J1459" i="8"/>
  <c r="E1459" i="8"/>
  <c r="J1458" i="8"/>
  <c r="E1458" i="8"/>
  <c r="J1457" i="8"/>
  <c r="E1457" i="8"/>
  <c r="J1456" i="8"/>
  <c r="E1456" i="8"/>
  <c r="J1455" i="8"/>
  <c r="E1455" i="8"/>
  <c r="J1454" i="8"/>
  <c r="E1454" i="8"/>
  <c r="J1453" i="8"/>
  <c r="E1453" i="8"/>
  <c r="J1452" i="8"/>
  <c r="E1452" i="8"/>
  <c r="J1451" i="8"/>
  <c r="E1451" i="8"/>
  <c r="J1450" i="8"/>
  <c r="E1450" i="8"/>
  <c r="J1449" i="8"/>
  <c r="E1449" i="8"/>
  <c r="J1448" i="8"/>
  <c r="E1448" i="8"/>
  <c r="J1447" i="8"/>
  <c r="E1447" i="8"/>
  <c r="J1446" i="8"/>
  <c r="E1446" i="8"/>
  <c r="J1445" i="8"/>
  <c r="E1445" i="8"/>
  <c r="J1444" i="8"/>
  <c r="E1444" i="8"/>
  <c r="J1443" i="8"/>
  <c r="E1443" i="8"/>
  <c r="J1442" i="8"/>
  <c r="E1442" i="8"/>
  <c r="J1441" i="8"/>
  <c r="E1441" i="8"/>
  <c r="J1440" i="8"/>
  <c r="E1440" i="8"/>
  <c r="J1439" i="8"/>
  <c r="E1439" i="8"/>
  <c r="J1438" i="8"/>
  <c r="E1438" i="8"/>
  <c r="J1437" i="8"/>
  <c r="E1437" i="8"/>
  <c r="J1436" i="8"/>
  <c r="E1436" i="8"/>
  <c r="J1435" i="8"/>
  <c r="E1435" i="8"/>
  <c r="J1434" i="8"/>
  <c r="E1434" i="8"/>
  <c r="J1433" i="8"/>
  <c r="E1433" i="8"/>
  <c r="J1432" i="8"/>
  <c r="E1432" i="8"/>
  <c r="J1431" i="8"/>
  <c r="E1431" i="8"/>
  <c r="J1430" i="8"/>
  <c r="E1430" i="8"/>
  <c r="J1429" i="8"/>
  <c r="E1429" i="8"/>
  <c r="J1428" i="8"/>
  <c r="E1428" i="8"/>
  <c r="J1427" i="8"/>
  <c r="E1427" i="8"/>
  <c r="J1426" i="8"/>
  <c r="E1426" i="8"/>
  <c r="J1425" i="8"/>
  <c r="E1425" i="8"/>
  <c r="J1424" i="8"/>
  <c r="E1424" i="8"/>
  <c r="J1423" i="8"/>
  <c r="E1423" i="8"/>
  <c r="J1422" i="8"/>
  <c r="E1422" i="8"/>
  <c r="J1421" i="8"/>
  <c r="E1421" i="8"/>
  <c r="J1420" i="8"/>
  <c r="E1420" i="8"/>
  <c r="J1419" i="8"/>
  <c r="E1419" i="8"/>
  <c r="J1418" i="8"/>
  <c r="E1418" i="8"/>
  <c r="J1417" i="8"/>
  <c r="E1417" i="8"/>
  <c r="J1416" i="8"/>
  <c r="E1416" i="8"/>
  <c r="J1415" i="8"/>
  <c r="E1415" i="8"/>
  <c r="J1414" i="8"/>
  <c r="E1414" i="8"/>
  <c r="J1413" i="8"/>
  <c r="E1413" i="8"/>
  <c r="J1412" i="8"/>
  <c r="E1412" i="8"/>
  <c r="J1411" i="8"/>
  <c r="E1411" i="8"/>
  <c r="J1410" i="8"/>
  <c r="E1410" i="8"/>
  <c r="J1409" i="8"/>
  <c r="E1409" i="8"/>
  <c r="J1408" i="8"/>
  <c r="E1408" i="8"/>
  <c r="J1407" i="8"/>
  <c r="E1407" i="8"/>
  <c r="J1406" i="8"/>
  <c r="E1406" i="8"/>
  <c r="J1405" i="8"/>
  <c r="E1405" i="8"/>
  <c r="J1404" i="8"/>
  <c r="E1404" i="8"/>
  <c r="J1403" i="8"/>
  <c r="E1403" i="8"/>
  <c r="J1402" i="8"/>
  <c r="E1402" i="8"/>
  <c r="J1401" i="8"/>
  <c r="E1401" i="8"/>
  <c r="J1400" i="8"/>
  <c r="E1400" i="8"/>
  <c r="J1399" i="8"/>
  <c r="E1399" i="8"/>
  <c r="J1398" i="8"/>
  <c r="E1398" i="8"/>
  <c r="J1397" i="8"/>
  <c r="E1397" i="8"/>
  <c r="J1396" i="8"/>
  <c r="E1396" i="8"/>
  <c r="J1395" i="8"/>
  <c r="E1395" i="8"/>
  <c r="J1394" i="8"/>
  <c r="E1394" i="8"/>
  <c r="J1393" i="8"/>
  <c r="E1393" i="8"/>
  <c r="J1392" i="8"/>
  <c r="E1392" i="8"/>
  <c r="J1391" i="8"/>
  <c r="E1391" i="8"/>
  <c r="J1390" i="8"/>
  <c r="E1390" i="8"/>
  <c r="J1389" i="8"/>
  <c r="E1389" i="8"/>
  <c r="J1388" i="8"/>
  <c r="E1388" i="8"/>
  <c r="J1387" i="8"/>
  <c r="E1387" i="8"/>
  <c r="J1386" i="8"/>
  <c r="E1386" i="8"/>
  <c r="J1385" i="8"/>
  <c r="E1385" i="8"/>
  <c r="J1384" i="8"/>
  <c r="E1384" i="8"/>
  <c r="J1383" i="8"/>
  <c r="E1383" i="8"/>
  <c r="J1382" i="8"/>
  <c r="E1382" i="8"/>
  <c r="J1381" i="8"/>
  <c r="E1381" i="8"/>
  <c r="J1380" i="8"/>
  <c r="E1380" i="8"/>
  <c r="J1379" i="8"/>
  <c r="E1379" i="8"/>
  <c r="J1378" i="8"/>
  <c r="E1378" i="8"/>
  <c r="J1377" i="8"/>
  <c r="E1377" i="8"/>
  <c r="J1376" i="8"/>
  <c r="E1376" i="8"/>
  <c r="J1375" i="8"/>
  <c r="E1375" i="8"/>
  <c r="J1374" i="8"/>
  <c r="E1374" i="8"/>
  <c r="J1373" i="8"/>
  <c r="E1373" i="8"/>
  <c r="J1372" i="8"/>
  <c r="E1372" i="8"/>
  <c r="J1371" i="8"/>
  <c r="E1371" i="8"/>
  <c r="J1370" i="8"/>
  <c r="E1370" i="8"/>
  <c r="J1369" i="8"/>
  <c r="E1369" i="8"/>
  <c r="J1368" i="8"/>
  <c r="E1368" i="8"/>
  <c r="J1367" i="8"/>
  <c r="E1367" i="8"/>
  <c r="J1366" i="8"/>
  <c r="E1366" i="8"/>
  <c r="J1365" i="8"/>
  <c r="E1365" i="8"/>
  <c r="J1364" i="8"/>
  <c r="E1364" i="8"/>
  <c r="J1363" i="8"/>
  <c r="E1363" i="8"/>
  <c r="J1362" i="8"/>
  <c r="E1362" i="8"/>
  <c r="J1361" i="8"/>
  <c r="E1361" i="8"/>
  <c r="J1360" i="8"/>
  <c r="E1360" i="8"/>
  <c r="J1359" i="8"/>
  <c r="E1359" i="8"/>
  <c r="J1358" i="8"/>
  <c r="E1358" i="8"/>
  <c r="J1357" i="8"/>
  <c r="E1357" i="8"/>
  <c r="J1356" i="8"/>
  <c r="E1356" i="8"/>
  <c r="J1355" i="8"/>
  <c r="E1355" i="8"/>
  <c r="J1354" i="8"/>
  <c r="E1354" i="8"/>
  <c r="J1353" i="8"/>
  <c r="E1353" i="8"/>
  <c r="J1352" i="8"/>
  <c r="E1352" i="8"/>
  <c r="J1351" i="8"/>
  <c r="E1351" i="8"/>
  <c r="J1350" i="8"/>
  <c r="E1350" i="8"/>
  <c r="J1349" i="8"/>
  <c r="E1349" i="8"/>
  <c r="J1348" i="8"/>
  <c r="E1348" i="8"/>
  <c r="J1347" i="8"/>
  <c r="E1347" i="8"/>
  <c r="J1346" i="8"/>
  <c r="E1346" i="8"/>
  <c r="J1345" i="8"/>
  <c r="E1345" i="8"/>
  <c r="J1344" i="8"/>
  <c r="E1344" i="8"/>
  <c r="J1343" i="8"/>
  <c r="E1343" i="8"/>
  <c r="J1342" i="8"/>
  <c r="E1342" i="8"/>
  <c r="J1341" i="8"/>
  <c r="E1341" i="8"/>
  <c r="J1340" i="8"/>
  <c r="E1340" i="8"/>
  <c r="J1339" i="8"/>
  <c r="E1339" i="8"/>
  <c r="J1338" i="8"/>
  <c r="E1338" i="8"/>
  <c r="J1337" i="8"/>
  <c r="E1337" i="8"/>
  <c r="J1336" i="8"/>
  <c r="E1336" i="8"/>
  <c r="J1335" i="8"/>
  <c r="E1335" i="8"/>
  <c r="J1334" i="8"/>
  <c r="E1334" i="8"/>
  <c r="J1333" i="8"/>
  <c r="E1333" i="8"/>
  <c r="J1332" i="8"/>
  <c r="E1332" i="8"/>
  <c r="J1331" i="8"/>
  <c r="E1331" i="8"/>
  <c r="J1330" i="8"/>
  <c r="E1330" i="8"/>
  <c r="J1329" i="8"/>
  <c r="E1329" i="8"/>
  <c r="J1328" i="8"/>
  <c r="E1328" i="8"/>
  <c r="J1327" i="8"/>
  <c r="E1327" i="8"/>
  <c r="J1326" i="8"/>
  <c r="E1326" i="8"/>
  <c r="J1325" i="8"/>
  <c r="E1325" i="8"/>
  <c r="J1324" i="8"/>
  <c r="E1324" i="8"/>
  <c r="J1323" i="8"/>
  <c r="E1323" i="8"/>
  <c r="J1322" i="8"/>
  <c r="E1322" i="8"/>
  <c r="J1321" i="8"/>
  <c r="E1321" i="8"/>
  <c r="J1320" i="8"/>
  <c r="E1320" i="8"/>
  <c r="J1319" i="8"/>
  <c r="E1319" i="8"/>
  <c r="J1318" i="8"/>
  <c r="E1318" i="8"/>
  <c r="J1317" i="8"/>
  <c r="E1317" i="8"/>
  <c r="J1316" i="8"/>
  <c r="E1316" i="8"/>
  <c r="J1315" i="8"/>
  <c r="E1315" i="8"/>
  <c r="J1314" i="8"/>
  <c r="E1314" i="8"/>
  <c r="J1313" i="8"/>
  <c r="E1313" i="8"/>
  <c r="J1312" i="8"/>
  <c r="E1312" i="8"/>
  <c r="J1311" i="8"/>
  <c r="E1311" i="8"/>
  <c r="J1310" i="8"/>
  <c r="E1310" i="8"/>
  <c r="J1309" i="8"/>
  <c r="E1309" i="8"/>
  <c r="J1308" i="8"/>
  <c r="E1308" i="8"/>
  <c r="J1307" i="8"/>
  <c r="E1307" i="8"/>
  <c r="J1306" i="8"/>
  <c r="E1306" i="8"/>
  <c r="J1305" i="8"/>
  <c r="E1305" i="8"/>
  <c r="J1304" i="8"/>
  <c r="E1304" i="8"/>
  <c r="J1303" i="8"/>
  <c r="E1303" i="8"/>
  <c r="J1302" i="8"/>
  <c r="E1302" i="8"/>
  <c r="J1301" i="8"/>
  <c r="E1301" i="8"/>
  <c r="J1300" i="8"/>
  <c r="E1300" i="8"/>
  <c r="J1299" i="8"/>
  <c r="E1299" i="8"/>
  <c r="J1298" i="8"/>
  <c r="E1298" i="8"/>
  <c r="J1297" i="8"/>
  <c r="E1297" i="8"/>
  <c r="J1296" i="8"/>
  <c r="E1296" i="8"/>
  <c r="J1295" i="8"/>
  <c r="E1295" i="8"/>
  <c r="J1294" i="8"/>
  <c r="E1294" i="8"/>
  <c r="J1293" i="8"/>
  <c r="E1293" i="8"/>
  <c r="J1292" i="8"/>
  <c r="E1292" i="8"/>
  <c r="J1291" i="8"/>
  <c r="E1291" i="8"/>
  <c r="J1290" i="8"/>
  <c r="E1290" i="8"/>
  <c r="J1289" i="8"/>
  <c r="E1289" i="8"/>
  <c r="J1288" i="8"/>
  <c r="E1288" i="8"/>
  <c r="J1287" i="8"/>
  <c r="E1287" i="8"/>
  <c r="J1286" i="8"/>
  <c r="E1286" i="8"/>
  <c r="J1285" i="8"/>
  <c r="E1285" i="8"/>
  <c r="J1284" i="8"/>
  <c r="E1284" i="8"/>
  <c r="J1283" i="8"/>
  <c r="E1283" i="8"/>
  <c r="J1282" i="8"/>
  <c r="E1282" i="8"/>
  <c r="J1281" i="8"/>
  <c r="E1281" i="8"/>
  <c r="J1280" i="8"/>
  <c r="E1280" i="8"/>
  <c r="J1279" i="8"/>
  <c r="E1279" i="8"/>
  <c r="J1278" i="8"/>
  <c r="E1278" i="8"/>
  <c r="J1277" i="8"/>
  <c r="E1277" i="8"/>
  <c r="J1276" i="8"/>
  <c r="E1276" i="8"/>
  <c r="J1275" i="8"/>
  <c r="E1275" i="8"/>
  <c r="J1274" i="8"/>
  <c r="E1274" i="8"/>
  <c r="J1273" i="8"/>
  <c r="E1273" i="8"/>
  <c r="J1272" i="8"/>
  <c r="E1272" i="8"/>
  <c r="J1271" i="8"/>
  <c r="E1271" i="8"/>
  <c r="J1270" i="8"/>
  <c r="E1270" i="8"/>
  <c r="J1269" i="8"/>
  <c r="E1269" i="8"/>
  <c r="J1268" i="8"/>
  <c r="E1268" i="8"/>
  <c r="J1267" i="8"/>
  <c r="E1267" i="8"/>
  <c r="J1266" i="8"/>
  <c r="E1266" i="8"/>
  <c r="J1265" i="8"/>
  <c r="E1265" i="8"/>
  <c r="J1264" i="8"/>
  <c r="E1264" i="8"/>
  <c r="J1263" i="8"/>
  <c r="E1263" i="8"/>
  <c r="J1262" i="8"/>
  <c r="E1262" i="8"/>
  <c r="J1261" i="8"/>
  <c r="E1261" i="8"/>
  <c r="J1260" i="8"/>
  <c r="E1260" i="8"/>
  <c r="J1259" i="8"/>
  <c r="E1259" i="8"/>
  <c r="J1258" i="8"/>
  <c r="E1258" i="8"/>
  <c r="J1257" i="8"/>
  <c r="E1257" i="8"/>
  <c r="J1256" i="8"/>
  <c r="E1256" i="8"/>
  <c r="J1255" i="8"/>
  <c r="E1255" i="8"/>
  <c r="J1254" i="8"/>
  <c r="E1254" i="8"/>
  <c r="J1253" i="8"/>
  <c r="E1253" i="8"/>
  <c r="J1252" i="8"/>
  <c r="E1252" i="8"/>
  <c r="J1251" i="8"/>
  <c r="E1251" i="8"/>
  <c r="J1250" i="8"/>
  <c r="E1250" i="8"/>
  <c r="J1249" i="8"/>
  <c r="E1249" i="8"/>
  <c r="J1248" i="8"/>
  <c r="E1248" i="8"/>
  <c r="J1247" i="8"/>
  <c r="E1247" i="8"/>
  <c r="J1246" i="8"/>
  <c r="E1246" i="8"/>
  <c r="J1245" i="8"/>
  <c r="E1245" i="8"/>
  <c r="J1244" i="8"/>
  <c r="E1244" i="8"/>
  <c r="J1243" i="8"/>
  <c r="E1243" i="8"/>
  <c r="J1242" i="8"/>
  <c r="E1242" i="8"/>
  <c r="J1241" i="8"/>
  <c r="E1241" i="8"/>
  <c r="J1240" i="8"/>
  <c r="E1240" i="8"/>
  <c r="J1239" i="8"/>
  <c r="E1239" i="8"/>
  <c r="J1238" i="8"/>
  <c r="E1238" i="8"/>
  <c r="J1237" i="8"/>
  <c r="E1237" i="8"/>
  <c r="J1236" i="8"/>
  <c r="E1236" i="8"/>
  <c r="J1235" i="8"/>
  <c r="E1235" i="8"/>
  <c r="J1234" i="8"/>
  <c r="E1234" i="8"/>
  <c r="J1233" i="8"/>
  <c r="E1233" i="8"/>
  <c r="J1232" i="8"/>
  <c r="E1232" i="8"/>
  <c r="J1231" i="8"/>
  <c r="E1231" i="8"/>
  <c r="J1230" i="8"/>
  <c r="E1230" i="8"/>
  <c r="J1229" i="8"/>
  <c r="E1229" i="8"/>
  <c r="J1228" i="8"/>
  <c r="E1228" i="8"/>
  <c r="J1227" i="8"/>
  <c r="E1227" i="8"/>
  <c r="J1226" i="8"/>
  <c r="E1226" i="8"/>
  <c r="J1225" i="8"/>
  <c r="E1225" i="8"/>
  <c r="J1224" i="8"/>
  <c r="E1224" i="8"/>
  <c r="J1223" i="8"/>
  <c r="E1223" i="8"/>
  <c r="J1222" i="8"/>
  <c r="E1222" i="8"/>
  <c r="J1221" i="8"/>
  <c r="E1221" i="8"/>
  <c r="J1220" i="8"/>
  <c r="E1220" i="8"/>
  <c r="J1219" i="8"/>
  <c r="E1219" i="8"/>
  <c r="J1218" i="8"/>
  <c r="E1218" i="8"/>
  <c r="J1217" i="8"/>
  <c r="E1217" i="8"/>
  <c r="J1216" i="8"/>
  <c r="E1216" i="8"/>
  <c r="J1215" i="8"/>
  <c r="E1215" i="8"/>
  <c r="J1214" i="8"/>
  <c r="E1214" i="8"/>
  <c r="J1213" i="8"/>
  <c r="E1213" i="8"/>
  <c r="J1212" i="8"/>
  <c r="E1212" i="8"/>
  <c r="J1211" i="8"/>
  <c r="E1211" i="8"/>
  <c r="J1210" i="8"/>
  <c r="E1210" i="8"/>
  <c r="J1209" i="8"/>
  <c r="E1209" i="8"/>
  <c r="J1208" i="8"/>
  <c r="E1208" i="8"/>
  <c r="J1207" i="8"/>
  <c r="E1207" i="8"/>
  <c r="J1206" i="8"/>
  <c r="E1206" i="8"/>
  <c r="J1205" i="8"/>
  <c r="E1205" i="8"/>
  <c r="J1204" i="8"/>
  <c r="E1204" i="8"/>
  <c r="J1203" i="8"/>
  <c r="E1203" i="8"/>
  <c r="J1202" i="8"/>
  <c r="E1202" i="8"/>
  <c r="J1201" i="8"/>
  <c r="E1201" i="8"/>
  <c r="J1200" i="8"/>
  <c r="E1200" i="8"/>
  <c r="J1199" i="8"/>
  <c r="E1199" i="8"/>
  <c r="J1198" i="8"/>
  <c r="E1198" i="8"/>
  <c r="J1197" i="8"/>
  <c r="E1197" i="8"/>
  <c r="J1196" i="8"/>
  <c r="E1196" i="8"/>
  <c r="J1195" i="8"/>
  <c r="E1195" i="8"/>
  <c r="J1194" i="8"/>
  <c r="E1194" i="8"/>
  <c r="J1193" i="8"/>
  <c r="E1193" i="8"/>
  <c r="J1192" i="8"/>
  <c r="E1192" i="8"/>
  <c r="J1191" i="8"/>
  <c r="E1191" i="8"/>
  <c r="J1190" i="8"/>
  <c r="E1190" i="8"/>
  <c r="J1189" i="8"/>
  <c r="E1189" i="8"/>
  <c r="J1188" i="8"/>
  <c r="E1188" i="8"/>
  <c r="J1187" i="8"/>
  <c r="E1187" i="8"/>
  <c r="J1186" i="8"/>
  <c r="E1186" i="8"/>
  <c r="J1185" i="8"/>
  <c r="E1185" i="8"/>
  <c r="J1184" i="8"/>
  <c r="E1184" i="8"/>
  <c r="J1183" i="8"/>
  <c r="E1183" i="8"/>
  <c r="J1182" i="8"/>
  <c r="E1182" i="8"/>
  <c r="J1181" i="8"/>
  <c r="E1181" i="8"/>
  <c r="J1180" i="8"/>
  <c r="E1180" i="8"/>
  <c r="J1179" i="8"/>
  <c r="E1179" i="8"/>
  <c r="J1178" i="8"/>
  <c r="E1178" i="8"/>
  <c r="J1177" i="8"/>
  <c r="E1177" i="8"/>
  <c r="J1176" i="8"/>
  <c r="E1176" i="8"/>
  <c r="J1175" i="8"/>
  <c r="E1175" i="8"/>
  <c r="J1174" i="8"/>
  <c r="E1174" i="8"/>
  <c r="J1173" i="8"/>
  <c r="E1173" i="8"/>
  <c r="J1172" i="8"/>
  <c r="E1172" i="8"/>
  <c r="J1171" i="8"/>
  <c r="E1171" i="8"/>
  <c r="J1170" i="8"/>
  <c r="E1170" i="8"/>
  <c r="J1169" i="8"/>
  <c r="E1169" i="8"/>
  <c r="J1168" i="8"/>
  <c r="E1168" i="8"/>
  <c r="J1167" i="8"/>
  <c r="E1167" i="8"/>
  <c r="J1166" i="8"/>
  <c r="E1166" i="8"/>
  <c r="J1165" i="8"/>
  <c r="E1165" i="8"/>
  <c r="J1164" i="8"/>
  <c r="E1164" i="8"/>
  <c r="J1163" i="8"/>
  <c r="E1163" i="8"/>
  <c r="J1162" i="8"/>
  <c r="E1162" i="8"/>
  <c r="J1161" i="8"/>
  <c r="E1161" i="8"/>
  <c r="J1160" i="8"/>
  <c r="E1160" i="8"/>
  <c r="J1159" i="8"/>
  <c r="E1159" i="8"/>
  <c r="J1158" i="8"/>
  <c r="E1158" i="8"/>
  <c r="J1157" i="8"/>
  <c r="E1157" i="8"/>
  <c r="J1156" i="8"/>
  <c r="E1156" i="8"/>
  <c r="J1155" i="8"/>
  <c r="E1155" i="8"/>
  <c r="J1154" i="8"/>
  <c r="E1154" i="8"/>
  <c r="J1153" i="8"/>
  <c r="E1153" i="8"/>
  <c r="J1152" i="8"/>
  <c r="E1152" i="8"/>
  <c r="J1151" i="8"/>
  <c r="E1151" i="8"/>
  <c r="J1150" i="8"/>
  <c r="E1150" i="8"/>
  <c r="J1149" i="8"/>
  <c r="E1149" i="8"/>
  <c r="J1148" i="8"/>
  <c r="E1148" i="8"/>
  <c r="J1147" i="8"/>
  <c r="E1147" i="8"/>
  <c r="J1146" i="8"/>
  <c r="E1146" i="8"/>
  <c r="J1145" i="8"/>
  <c r="E1145" i="8"/>
  <c r="J1144" i="8"/>
  <c r="E1144" i="8"/>
  <c r="J1143" i="8"/>
  <c r="E1143" i="8"/>
  <c r="J1142" i="8"/>
  <c r="E1142" i="8"/>
  <c r="J1141" i="8"/>
  <c r="E1141" i="8"/>
  <c r="J1140" i="8"/>
  <c r="E1140" i="8"/>
  <c r="J1139" i="8"/>
  <c r="E1139" i="8"/>
  <c r="J1138" i="8"/>
  <c r="E1138" i="8"/>
  <c r="J1137" i="8"/>
  <c r="E1137" i="8"/>
  <c r="J1136" i="8"/>
  <c r="E1136" i="8"/>
  <c r="J1135" i="8"/>
  <c r="E1135" i="8"/>
  <c r="J1134" i="8"/>
  <c r="E1134" i="8"/>
  <c r="J1133" i="8"/>
  <c r="E1133" i="8"/>
  <c r="J1132" i="8"/>
  <c r="E1132" i="8"/>
  <c r="J1131" i="8"/>
  <c r="E1131" i="8"/>
  <c r="J1130" i="8"/>
  <c r="E1130" i="8"/>
  <c r="J1129" i="8"/>
  <c r="E1129" i="8"/>
  <c r="J1128" i="8"/>
  <c r="E1128" i="8"/>
  <c r="J1127" i="8"/>
  <c r="E1127" i="8"/>
  <c r="J1126" i="8"/>
  <c r="E1126" i="8"/>
  <c r="J1125" i="8"/>
  <c r="E1125" i="8"/>
  <c r="J1124" i="8"/>
  <c r="E1124" i="8"/>
  <c r="J1123" i="8"/>
  <c r="E1123" i="8"/>
  <c r="J1122" i="8"/>
  <c r="E1122" i="8"/>
  <c r="J1121" i="8"/>
  <c r="E1121" i="8"/>
  <c r="J1120" i="8"/>
  <c r="E1120" i="8"/>
  <c r="J1119" i="8"/>
  <c r="E1119" i="8"/>
  <c r="J1118" i="8"/>
  <c r="E1118" i="8"/>
  <c r="J1117" i="8"/>
  <c r="E1117" i="8"/>
  <c r="J1116" i="8"/>
  <c r="E1116" i="8"/>
  <c r="J1115" i="8"/>
  <c r="E1115" i="8"/>
  <c r="J1114" i="8"/>
  <c r="E1114" i="8"/>
  <c r="J1113" i="8"/>
  <c r="E1113" i="8"/>
  <c r="J1112" i="8"/>
  <c r="E1112" i="8"/>
  <c r="J1111" i="8"/>
  <c r="E1111" i="8"/>
  <c r="J1110" i="8"/>
  <c r="E1110" i="8"/>
  <c r="J1109" i="8"/>
  <c r="E1109" i="8"/>
  <c r="J1108" i="8"/>
  <c r="E1108" i="8"/>
  <c r="J1107" i="8"/>
  <c r="E1107" i="8"/>
  <c r="J1106" i="8"/>
  <c r="E1106" i="8"/>
  <c r="J1105" i="8"/>
  <c r="E1105" i="8"/>
  <c r="J1104" i="8"/>
  <c r="E1104" i="8"/>
  <c r="J1103" i="8"/>
  <c r="E1103" i="8"/>
  <c r="J1102" i="8"/>
  <c r="E1102" i="8"/>
  <c r="J1101" i="8"/>
  <c r="E1101" i="8"/>
  <c r="J1100" i="8"/>
  <c r="E1100" i="8"/>
  <c r="J1099" i="8"/>
  <c r="E1099" i="8"/>
  <c r="J1098" i="8"/>
  <c r="E1098" i="8"/>
  <c r="J1097" i="8"/>
  <c r="E1097" i="8"/>
  <c r="J1096" i="8"/>
  <c r="E1096" i="8"/>
  <c r="J1095" i="8"/>
  <c r="E1095" i="8"/>
  <c r="J1094" i="8"/>
  <c r="E1094" i="8"/>
  <c r="J1093" i="8"/>
  <c r="E1093" i="8"/>
  <c r="J1092" i="8"/>
  <c r="E1092" i="8"/>
  <c r="J1091" i="8"/>
  <c r="E1091" i="8"/>
  <c r="J1090" i="8"/>
  <c r="E1090" i="8"/>
  <c r="J1089" i="8"/>
  <c r="E1089" i="8"/>
  <c r="J1088" i="8"/>
  <c r="E1088" i="8"/>
  <c r="J1087" i="8"/>
  <c r="E1087" i="8"/>
  <c r="J1086" i="8"/>
  <c r="E1086" i="8"/>
  <c r="J1085" i="8"/>
  <c r="E1085" i="8"/>
  <c r="J1084" i="8"/>
  <c r="E1084" i="8"/>
  <c r="J1083" i="8"/>
  <c r="E1083" i="8"/>
  <c r="J1082" i="8"/>
  <c r="E1082" i="8"/>
  <c r="J1081" i="8"/>
  <c r="E1081" i="8"/>
  <c r="J1080" i="8"/>
  <c r="E1080" i="8"/>
  <c r="J1079" i="8"/>
  <c r="E1079" i="8"/>
  <c r="J1078" i="8"/>
  <c r="E1078" i="8"/>
  <c r="J1077" i="8"/>
  <c r="E1077" i="8"/>
  <c r="J1076" i="8"/>
  <c r="E1076" i="8"/>
  <c r="J1075" i="8"/>
  <c r="E1075" i="8"/>
  <c r="J1074" i="8"/>
  <c r="E1074" i="8"/>
  <c r="J1073" i="8"/>
  <c r="E1073" i="8"/>
  <c r="J1072" i="8"/>
  <c r="E1072" i="8"/>
  <c r="J1071" i="8"/>
  <c r="E1071" i="8"/>
  <c r="J1070" i="8"/>
  <c r="E1070" i="8"/>
  <c r="J1069" i="8"/>
  <c r="E1069" i="8"/>
  <c r="J1068" i="8"/>
  <c r="E1068" i="8"/>
  <c r="J1067" i="8"/>
  <c r="E1067" i="8"/>
  <c r="J1066" i="8"/>
  <c r="E1066" i="8"/>
  <c r="J1065" i="8"/>
  <c r="E1065" i="8"/>
  <c r="J1064" i="8"/>
  <c r="E1064" i="8"/>
  <c r="J1063" i="8"/>
  <c r="E1063" i="8"/>
  <c r="J1062" i="8"/>
  <c r="E1062" i="8"/>
  <c r="J1061" i="8"/>
  <c r="E1061" i="8"/>
  <c r="J1060" i="8"/>
  <c r="E1060" i="8"/>
  <c r="J1059" i="8"/>
  <c r="E1059" i="8"/>
  <c r="J1058" i="8"/>
  <c r="E1058" i="8"/>
  <c r="J1057" i="8"/>
  <c r="E1057" i="8"/>
  <c r="J1056" i="8"/>
  <c r="E1056" i="8"/>
  <c r="J1055" i="8"/>
  <c r="E1055" i="8"/>
  <c r="J1054" i="8"/>
  <c r="E1054" i="8"/>
  <c r="J1053" i="8"/>
  <c r="E1053" i="8"/>
  <c r="J1052" i="8"/>
  <c r="E1052" i="8"/>
  <c r="J1051" i="8"/>
  <c r="E1051" i="8"/>
  <c r="J1050" i="8"/>
  <c r="E1050" i="8"/>
  <c r="J1049" i="8"/>
  <c r="E1049" i="8"/>
  <c r="J1048" i="8"/>
  <c r="E1048" i="8"/>
  <c r="J1047" i="8"/>
  <c r="E1047" i="8"/>
  <c r="J1046" i="8"/>
  <c r="E1046" i="8"/>
  <c r="J1045" i="8"/>
  <c r="E1045" i="8"/>
  <c r="J1044" i="8"/>
  <c r="E1044" i="8"/>
  <c r="J1043" i="8"/>
  <c r="E1043" i="8"/>
  <c r="J1042" i="8"/>
  <c r="E1042" i="8"/>
  <c r="J1041" i="8"/>
  <c r="E1041" i="8"/>
  <c r="J1040" i="8"/>
  <c r="E1040" i="8"/>
  <c r="J1039" i="8"/>
  <c r="E1039" i="8"/>
  <c r="J1038" i="8"/>
  <c r="E1038" i="8"/>
  <c r="J1037" i="8"/>
  <c r="E1037" i="8"/>
  <c r="J1036" i="8"/>
  <c r="E1036" i="8"/>
  <c r="J1035" i="8"/>
  <c r="E1035" i="8"/>
  <c r="J1034" i="8"/>
  <c r="E1034" i="8"/>
  <c r="J1033" i="8"/>
  <c r="E1033" i="8"/>
  <c r="J1032" i="8"/>
  <c r="E1032" i="8"/>
  <c r="J1031" i="8"/>
  <c r="E1031" i="8"/>
  <c r="J1030" i="8"/>
  <c r="E1030" i="8"/>
  <c r="J1029" i="8"/>
  <c r="E1029" i="8"/>
  <c r="J1028" i="8"/>
  <c r="E1028" i="8"/>
  <c r="J1027" i="8"/>
  <c r="E1027" i="8"/>
  <c r="J1026" i="8"/>
  <c r="E1026" i="8"/>
  <c r="J1025" i="8"/>
  <c r="E1025" i="8"/>
  <c r="J1024" i="8"/>
  <c r="E1024" i="8"/>
  <c r="J1023" i="8"/>
  <c r="E1023" i="8"/>
  <c r="J1022" i="8"/>
  <c r="E1022" i="8"/>
  <c r="J1021" i="8"/>
  <c r="E1021" i="8"/>
  <c r="J1020" i="8"/>
  <c r="E1020" i="8"/>
  <c r="J1019" i="8"/>
  <c r="E1019" i="8"/>
  <c r="J1018" i="8"/>
  <c r="E1018" i="8"/>
  <c r="J1017" i="8"/>
  <c r="E1017" i="8"/>
  <c r="J1016" i="8"/>
  <c r="E1016" i="8"/>
  <c r="J1015" i="8"/>
  <c r="E1015" i="8"/>
  <c r="J1014" i="8"/>
  <c r="E1014" i="8"/>
  <c r="J1013" i="8"/>
  <c r="E1013" i="8"/>
  <c r="J1012" i="8"/>
  <c r="E1012" i="8"/>
  <c r="J1011" i="8"/>
  <c r="E1011" i="8"/>
  <c r="J1010" i="8"/>
  <c r="E1010" i="8"/>
  <c r="J1009" i="8"/>
  <c r="E1009" i="8"/>
  <c r="J1008" i="8"/>
  <c r="E1008" i="8"/>
  <c r="J1007" i="8"/>
  <c r="E1007" i="8"/>
  <c r="J1006" i="8"/>
  <c r="E1006" i="8"/>
  <c r="J1005" i="8"/>
  <c r="E1005" i="8"/>
  <c r="J1004" i="8"/>
  <c r="E1004" i="8"/>
  <c r="J1003" i="8"/>
  <c r="E1003" i="8"/>
  <c r="J1002" i="8"/>
  <c r="E1002" i="8"/>
  <c r="J1001" i="8"/>
  <c r="E1001" i="8"/>
  <c r="J1000" i="8"/>
  <c r="E1000" i="8"/>
  <c r="J999" i="8"/>
  <c r="E999" i="8"/>
  <c r="J998" i="8"/>
  <c r="E998" i="8"/>
  <c r="J997" i="8"/>
  <c r="E997" i="8"/>
  <c r="J996" i="8"/>
  <c r="E996" i="8"/>
  <c r="J995" i="8"/>
  <c r="E995" i="8"/>
  <c r="J994" i="8"/>
  <c r="E994" i="8"/>
  <c r="J993" i="8"/>
  <c r="E993" i="8"/>
  <c r="J992" i="8"/>
  <c r="E992" i="8"/>
  <c r="J991" i="8"/>
  <c r="E991" i="8"/>
  <c r="J990" i="8"/>
  <c r="E990" i="8"/>
  <c r="J989" i="8"/>
  <c r="E989" i="8"/>
  <c r="J988" i="8"/>
  <c r="E988" i="8"/>
  <c r="J987" i="8"/>
  <c r="E987" i="8"/>
  <c r="J986" i="8"/>
  <c r="E986" i="8"/>
  <c r="J985" i="8"/>
  <c r="E985" i="8"/>
  <c r="J984" i="8"/>
  <c r="E984" i="8"/>
  <c r="J983" i="8"/>
  <c r="E983" i="8"/>
  <c r="J982" i="8"/>
  <c r="E982" i="8"/>
  <c r="J981" i="8"/>
  <c r="E981" i="8"/>
  <c r="J980" i="8"/>
  <c r="E980" i="8"/>
  <c r="J979" i="8"/>
  <c r="E979" i="8"/>
  <c r="J978" i="8"/>
  <c r="E978" i="8"/>
  <c r="J977" i="8"/>
  <c r="E977" i="8"/>
  <c r="J976" i="8"/>
  <c r="E976" i="8"/>
  <c r="J975" i="8"/>
  <c r="E975" i="8"/>
  <c r="J974" i="8"/>
  <c r="E974" i="8"/>
  <c r="J973" i="8"/>
  <c r="E973" i="8"/>
  <c r="J972" i="8"/>
  <c r="E972" i="8"/>
  <c r="J971" i="8"/>
  <c r="E971" i="8"/>
  <c r="J970" i="8"/>
  <c r="E970" i="8"/>
  <c r="J969" i="8"/>
  <c r="E969" i="8"/>
  <c r="J968" i="8"/>
  <c r="E968" i="8"/>
  <c r="J967" i="8"/>
  <c r="E967" i="8"/>
  <c r="J966" i="8"/>
  <c r="E966" i="8"/>
  <c r="J965" i="8"/>
  <c r="E965" i="8"/>
  <c r="J964" i="8"/>
  <c r="E964" i="8"/>
  <c r="J963" i="8"/>
  <c r="E963" i="8"/>
  <c r="J962" i="8"/>
  <c r="E962" i="8"/>
  <c r="J961" i="8"/>
  <c r="E961" i="8"/>
  <c r="J960" i="8"/>
  <c r="E960" i="8"/>
  <c r="J959" i="8"/>
  <c r="E959" i="8"/>
  <c r="J958" i="8"/>
  <c r="E958" i="8"/>
  <c r="J957" i="8"/>
  <c r="E957" i="8"/>
  <c r="J956" i="8"/>
  <c r="E956" i="8"/>
  <c r="J955" i="8"/>
  <c r="E955" i="8"/>
  <c r="J954" i="8"/>
  <c r="E954" i="8"/>
  <c r="J953" i="8"/>
  <c r="E953" i="8"/>
  <c r="J952" i="8"/>
  <c r="E952" i="8"/>
  <c r="J951" i="8"/>
  <c r="E951" i="8"/>
  <c r="J950" i="8"/>
  <c r="E950" i="8"/>
  <c r="J949" i="8"/>
  <c r="E949" i="8"/>
  <c r="J948" i="8"/>
  <c r="E948" i="8"/>
  <c r="J947" i="8"/>
  <c r="E947" i="8"/>
  <c r="J946" i="8"/>
  <c r="E946" i="8"/>
  <c r="J945" i="8"/>
  <c r="E945" i="8"/>
  <c r="J944" i="8"/>
  <c r="E944" i="8"/>
  <c r="J943" i="8"/>
  <c r="E943" i="8"/>
  <c r="J942" i="8"/>
  <c r="E942" i="8"/>
  <c r="J941" i="8"/>
  <c r="E941" i="8"/>
  <c r="J940" i="8"/>
  <c r="E940" i="8"/>
  <c r="J939" i="8"/>
  <c r="E939" i="8"/>
  <c r="J938" i="8"/>
  <c r="E938" i="8"/>
  <c r="J937" i="8"/>
  <c r="E937" i="8"/>
  <c r="J936" i="8"/>
  <c r="E936" i="8"/>
  <c r="J935" i="8"/>
  <c r="E935" i="8"/>
  <c r="J934" i="8"/>
  <c r="E934" i="8"/>
  <c r="J933" i="8"/>
  <c r="E933" i="8"/>
  <c r="J932" i="8"/>
  <c r="E932" i="8"/>
  <c r="J931" i="8"/>
  <c r="E931" i="8"/>
  <c r="J930" i="8"/>
  <c r="E930" i="8"/>
  <c r="J929" i="8"/>
  <c r="E929" i="8"/>
  <c r="J928" i="8"/>
  <c r="E928" i="8"/>
  <c r="J927" i="8"/>
  <c r="E927" i="8"/>
  <c r="J926" i="8"/>
  <c r="E926" i="8"/>
  <c r="J925" i="8"/>
  <c r="E925" i="8"/>
  <c r="J924" i="8"/>
  <c r="E924" i="8"/>
  <c r="J923" i="8"/>
  <c r="E923" i="8"/>
  <c r="J922" i="8"/>
  <c r="E922" i="8"/>
  <c r="J921" i="8"/>
  <c r="E921" i="8"/>
  <c r="J920" i="8"/>
  <c r="E920" i="8"/>
  <c r="J919" i="8"/>
  <c r="E919" i="8"/>
  <c r="J918" i="8"/>
  <c r="E918" i="8"/>
  <c r="J917" i="8"/>
  <c r="E917" i="8"/>
  <c r="J916" i="8"/>
  <c r="E916" i="8"/>
  <c r="J915" i="8"/>
  <c r="E915" i="8"/>
  <c r="J914" i="8"/>
  <c r="E914" i="8"/>
  <c r="J913" i="8"/>
  <c r="E913" i="8"/>
  <c r="J912" i="8"/>
  <c r="E912" i="8"/>
  <c r="J911" i="8"/>
  <c r="E911" i="8"/>
  <c r="J910" i="8"/>
  <c r="E910" i="8"/>
  <c r="J909" i="8"/>
  <c r="E909" i="8"/>
  <c r="J908" i="8"/>
  <c r="E908" i="8"/>
  <c r="J907" i="8"/>
  <c r="E907" i="8"/>
  <c r="J906" i="8"/>
  <c r="E906" i="8"/>
  <c r="J905" i="8"/>
  <c r="E905" i="8"/>
  <c r="J904" i="8"/>
  <c r="E904" i="8"/>
  <c r="J903" i="8"/>
  <c r="E903" i="8"/>
  <c r="J902" i="8"/>
  <c r="E902" i="8"/>
  <c r="J901" i="8"/>
  <c r="E901" i="8"/>
  <c r="J900" i="8"/>
  <c r="E900" i="8"/>
  <c r="J899" i="8"/>
  <c r="E899" i="8"/>
  <c r="J898" i="8"/>
  <c r="E898" i="8"/>
  <c r="J897" i="8"/>
  <c r="E897" i="8"/>
  <c r="J896" i="8"/>
  <c r="E896" i="8"/>
  <c r="J895" i="8"/>
  <c r="E895" i="8"/>
  <c r="J894" i="8"/>
  <c r="E894" i="8"/>
  <c r="J893" i="8"/>
  <c r="E893" i="8"/>
  <c r="J892" i="8"/>
  <c r="E892" i="8"/>
  <c r="J891" i="8"/>
  <c r="E891" i="8"/>
  <c r="J890" i="8"/>
  <c r="E890" i="8"/>
  <c r="J889" i="8"/>
  <c r="E889" i="8"/>
  <c r="J888" i="8"/>
  <c r="E888" i="8"/>
  <c r="J887" i="8"/>
  <c r="E887" i="8"/>
  <c r="J886" i="8"/>
  <c r="E886" i="8"/>
  <c r="J885" i="8"/>
  <c r="E885" i="8"/>
  <c r="J884" i="8"/>
  <c r="E884" i="8"/>
  <c r="J883" i="8"/>
  <c r="E883" i="8"/>
  <c r="J882" i="8"/>
  <c r="E882" i="8"/>
  <c r="J881" i="8"/>
  <c r="E881" i="8"/>
  <c r="J880" i="8"/>
  <c r="E880" i="8"/>
  <c r="J879" i="8"/>
  <c r="E879" i="8"/>
  <c r="J878" i="8"/>
  <c r="E878" i="8"/>
  <c r="J877" i="8"/>
  <c r="E877" i="8"/>
  <c r="J876" i="8"/>
  <c r="E876" i="8"/>
  <c r="J875" i="8"/>
  <c r="E875" i="8"/>
  <c r="J874" i="8"/>
  <c r="E874" i="8"/>
  <c r="J873" i="8"/>
  <c r="E873" i="8"/>
  <c r="J872" i="8"/>
  <c r="E872" i="8"/>
  <c r="J871" i="8"/>
  <c r="E871" i="8"/>
  <c r="J870" i="8"/>
  <c r="E870" i="8"/>
  <c r="J869" i="8"/>
  <c r="E869" i="8"/>
  <c r="J868" i="8"/>
  <c r="E868" i="8"/>
  <c r="J867" i="8"/>
  <c r="E867" i="8"/>
  <c r="J866" i="8"/>
  <c r="E866" i="8"/>
  <c r="J865" i="8"/>
  <c r="E865" i="8"/>
  <c r="J864" i="8"/>
  <c r="E864" i="8"/>
  <c r="J863" i="8"/>
  <c r="E863" i="8"/>
  <c r="J862" i="8"/>
  <c r="E862" i="8"/>
  <c r="J861" i="8"/>
  <c r="E861" i="8"/>
  <c r="J860" i="8"/>
  <c r="E860" i="8"/>
  <c r="J859" i="8"/>
  <c r="E859" i="8"/>
  <c r="J858" i="8"/>
  <c r="E858" i="8"/>
  <c r="J857" i="8"/>
  <c r="E857" i="8"/>
  <c r="J856" i="8"/>
  <c r="E856" i="8"/>
  <c r="J855" i="8"/>
  <c r="E855" i="8"/>
  <c r="J854" i="8"/>
  <c r="E854" i="8"/>
  <c r="J853" i="8"/>
  <c r="E853" i="8"/>
  <c r="J852" i="8"/>
  <c r="E852" i="8"/>
  <c r="J851" i="8"/>
  <c r="E851" i="8"/>
  <c r="J850" i="8"/>
  <c r="E850" i="8"/>
  <c r="J849" i="8"/>
  <c r="E849" i="8"/>
  <c r="J848" i="8"/>
  <c r="E848" i="8"/>
  <c r="J847" i="8"/>
  <c r="E847" i="8"/>
  <c r="J846" i="8"/>
  <c r="E846" i="8"/>
  <c r="J845" i="8"/>
  <c r="E845" i="8"/>
  <c r="J844" i="8"/>
  <c r="E844" i="8"/>
  <c r="J843" i="8"/>
  <c r="E843" i="8"/>
  <c r="J842" i="8"/>
  <c r="E842" i="8"/>
  <c r="J841" i="8"/>
  <c r="E841" i="8"/>
  <c r="J840" i="8"/>
  <c r="E840" i="8"/>
  <c r="J839" i="8"/>
  <c r="E839" i="8"/>
  <c r="J838" i="8"/>
  <c r="E838" i="8"/>
  <c r="J837" i="8"/>
  <c r="E837" i="8"/>
  <c r="J836" i="8"/>
  <c r="E836" i="8"/>
  <c r="J835" i="8"/>
  <c r="E835" i="8"/>
  <c r="J834" i="8"/>
  <c r="E834" i="8"/>
  <c r="J833" i="8"/>
  <c r="E833" i="8"/>
  <c r="J832" i="8"/>
  <c r="E832" i="8"/>
  <c r="J831" i="8"/>
  <c r="E831" i="8"/>
  <c r="J830" i="8"/>
  <c r="E830" i="8"/>
  <c r="J829" i="8"/>
  <c r="E829" i="8"/>
  <c r="J828" i="8"/>
  <c r="E828" i="8"/>
  <c r="J827" i="8"/>
  <c r="E827" i="8"/>
  <c r="J826" i="8"/>
  <c r="E826" i="8"/>
  <c r="J825" i="8"/>
  <c r="E825" i="8"/>
  <c r="J824" i="8"/>
  <c r="E824" i="8"/>
  <c r="J823" i="8"/>
  <c r="E823" i="8"/>
  <c r="J822" i="8"/>
  <c r="E822" i="8"/>
  <c r="J821" i="8"/>
  <c r="E821" i="8"/>
  <c r="J820" i="8"/>
  <c r="E820" i="8"/>
  <c r="J819" i="8"/>
  <c r="E819" i="8"/>
  <c r="J818" i="8"/>
  <c r="E818" i="8"/>
  <c r="J817" i="8"/>
  <c r="E817" i="8"/>
  <c r="J816" i="8"/>
  <c r="E816" i="8"/>
  <c r="J815" i="8"/>
  <c r="E815" i="8"/>
  <c r="J814" i="8"/>
  <c r="E814" i="8"/>
  <c r="J813" i="8"/>
  <c r="E813" i="8"/>
  <c r="J812" i="8"/>
  <c r="E812" i="8"/>
  <c r="J811" i="8"/>
  <c r="E811" i="8"/>
  <c r="J810" i="8"/>
  <c r="E810" i="8"/>
  <c r="J809" i="8"/>
  <c r="E809" i="8"/>
  <c r="J808" i="8"/>
  <c r="E808" i="8"/>
  <c r="J807" i="8"/>
  <c r="E807" i="8"/>
  <c r="J806" i="8"/>
  <c r="E806" i="8"/>
  <c r="J805" i="8"/>
  <c r="E805" i="8"/>
  <c r="J804" i="8"/>
  <c r="E804" i="8"/>
  <c r="J803" i="8"/>
  <c r="E803" i="8"/>
  <c r="J802" i="8"/>
  <c r="E802" i="8"/>
  <c r="J801" i="8"/>
  <c r="E801" i="8"/>
  <c r="J800" i="8"/>
  <c r="E800" i="8"/>
  <c r="J799" i="8"/>
  <c r="E799" i="8"/>
  <c r="J798" i="8"/>
  <c r="E798" i="8"/>
  <c r="J797" i="8"/>
  <c r="E797" i="8"/>
  <c r="J796" i="8"/>
  <c r="E796" i="8"/>
  <c r="J795" i="8"/>
  <c r="E795" i="8"/>
  <c r="J794" i="8"/>
  <c r="E794" i="8"/>
  <c r="J793" i="8"/>
  <c r="E793" i="8"/>
  <c r="J792" i="8"/>
  <c r="E792" i="8"/>
  <c r="J791" i="8"/>
  <c r="E791" i="8"/>
  <c r="J790" i="8"/>
  <c r="E790" i="8"/>
  <c r="J789" i="8"/>
  <c r="E789" i="8"/>
  <c r="J788" i="8"/>
  <c r="E788" i="8"/>
  <c r="J787" i="8"/>
  <c r="E787" i="8"/>
  <c r="J786" i="8"/>
  <c r="E786" i="8"/>
  <c r="J785" i="8"/>
  <c r="E785" i="8"/>
  <c r="J784" i="8"/>
  <c r="E784" i="8"/>
  <c r="J783" i="8"/>
  <c r="E783" i="8"/>
  <c r="J782" i="8"/>
  <c r="E782" i="8"/>
  <c r="J781" i="8"/>
  <c r="E781" i="8"/>
  <c r="J780" i="8"/>
  <c r="E780" i="8"/>
  <c r="J779" i="8"/>
  <c r="E779" i="8"/>
  <c r="J778" i="8"/>
  <c r="E778" i="8"/>
  <c r="J777" i="8"/>
  <c r="E777" i="8"/>
  <c r="J776" i="8"/>
  <c r="E776" i="8"/>
  <c r="J775" i="8"/>
  <c r="E775" i="8"/>
  <c r="J774" i="8"/>
  <c r="E774" i="8"/>
  <c r="J773" i="8"/>
  <c r="E773" i="8"/>
  <c r="J772" i="8"/>
  <c r="E772" i="8"/>
  <c r="J771" i="8"/>
  <c r="E771" i="8"/>
  <c r="J770" i="8"/>
  <c r="E770" i="8"/>
  <c r="J769" i="8"/>
  <c r="E769" i="8"/>
  <c r="J768" i="8"/>
  <c r="E768" i="8"/>
  <c r="J767" i="8"/>
  <c r="E767" i="8"/>
  <c r="J766" i="8"/>
  <c r="E766" i="8"/>
  <c r="J765" i="8"/>
  <c r="E765" i="8"/>
  <c r="J764" i="8"/>
  <c r="E764" i="8"/>
  <c r="J763" i="8"/>
  <c r="E763" i="8"/>
  <c r="J762" i="8"/>
  <c r="E762" i="8"/>
  <c r="J761" i="8"/>
  <c r="E761" i="8"/>
  <c r="J760" i="8"/>
  <c r="E760" i="8"/>
  <c r="J759" i="8"/>
  <c r="E759" i="8"/>
  <c r="J758" i="8"/>
  <c r="E758" i="8"/>
  <c r="J757" i="8"/>
  <c r="E757" i="8"/>
  <c r="J756" i="8"/>
  <c r="E756" i="8"/>
  <c r="J755" i="8"/>
  <c r="E755" i="8"/>
  <c r="J754" i="8"/>
  <c r="E754" i="8"/>
  <c r="J753" i="8"/>
  <c r="E753" i="8"/>
  <c r="J752" i="8"/>
  <c r="E752" i="8"/>
  <c r="J751" i="8"/>
  <c r="E751" i="8"/>
  <c r="J750" i="8"/>
  <c r="E750" i="8"/>
  <c r="J749" i="8"/>
  <c r="E749" i="8"/>
  <c r="J748" i="8"/>
  <c r="E748" i="8"/>
  <c r="J747" i="8"/>
  <c r="E747" i="8"/>
  <c r="J746" i="8"/>
  <c r="E746" i="8"/>
  <c r="J745" i="8"/>
  <c r="E745" i="8"/>
  <c r="J744" i="8"/>
  <c r="E744" i="8"/>
  <c r="J743" i="8"/>
  <c r="E743" i="8"/>
  <c r="J742" i="8"/>
  <c r="E742" i="8"/>
  <c r="J741" i="8"/>
  <c r="E741" i="8"/>
  <c r="J740" i="8"/>
  <c r="E740" i="8"/>
  <c r="J739" i="8"/>
  <c r="E739" i="8"/>
  <c r="J738" i="8"/>
  <c r="E738" i="8"/>
  <c r="J737" i="8"/>
  <c r="E737" i="8"/>
  <c r="J736" i="8"/>
  <c r="E736" i="8"/>
  <c r="J735" i="8"/>
  <c r="E735" i="8"/>
  <c r="J734" i="8"/>
  <c r="E734" i="8"/>
  <c r="J733" i="8"/>
  <c r="E733" i="8"/>
  <c r="J732" i="8"/>
  <c r="E732" i="8"/>
  <c r="J731" i="8"/>
  <c r="E731" i="8"/>
  <c r="J730" i="8"/>
  <c r="E730" i="8"/>
  <c r="J729" i="8"/>
  <c r="E729" i="8"/>
  <c r="J728" i="8"/>
  <c r="E728" i="8"/>
  <c r="J727" i="8"/>
  <c r="E727" i="8"/>
  <c r="J726" i="8"/>
  <c r="E726" i="8"/>
  <c r="J725" i="8"/>
  <c r="E725" i="8"/>
  <c r="J724" i="8"/>
  <c r="E724" i="8"/>
  <c r="J723" i="8"/>
  <c r="E723" i="8"/>
  <c r="J722" i="8"/>
  <c r="E722" i="8"/>
  <c r="J721" i="8"/>
  <c r="E721" i="8"/>
  <c r="J720" i="8"/>
  <c r="E720" i="8"/>
  <c r="J719" i="8"/>
  <c r="E719" i="8"/>
  <c r="J718" i="8"/>
  <c r="E718" i="8"/>
  <c r="J717" i="8"/>
  <c r="E717" i="8"/>
  <c r="J716" i="8"/>
  <c r="E716" i="8"/>
  <c r="J715" i="8"/>
  <c r="E715" i="8"/>
  <c r="J714" i="8"/>
  <c r="E714" i="8"/>
  <c r="J713" i="8"/>
  <c r="E713" i="8"/>
  <c r="J712" i="8"/>
  <c r="E712" i="8"/>
  <c r="J711" i="8"/>
  <c r="E711" i="8"/>
  <c r="J710" i="8"/>
  <c r="E710" i="8"/>
  <c r="J709" i="8"/>
  <c r="E709" i="8"/>
  <c r="J708" i="8"/>
  <c r="E708" i="8"/>
  <c r="J707" i="8"/>
  <c r="E707" i="8"/>
  <c r="J706" i="8"/>
  <c r="E706" i="8"/>
  <c r="J705" i="8"/>
  <c r="E705" i="8"/>
  <c r="J704" i="8"/>
  <c r="E704" i="8"/>
  <c r="J703" i="8"/>
  <c r="E703" i="8"/>
  <c r="J702" i="8"/>
  <c r="E702" i="8"/>
  <c r="J701" i="8"/>
  <c r="E701" i="8"/>
  <c r="J700" i="8"/>
  <c r="E700" i="8"/>
  <c r="J699" i="8"/>
  <c r="E699" i="8"/>
  <c r="J698" i="8"/>
  <c r="E698" i="8"/>
  <c r="J697" i="8"/>
  <c r="E697" i="8"/>
  <c r="J696" i="8"/>
  <c r="E696" i="8"/>
  <c r="J695" i="8"/>
  <c r="E695" i="8"/>
  <c r="J694" i="8"/>
  <c r="E694" i="8"/>
  <c r="J693" i="8"/>
  <c r="E693" i="8"/>
  <c r="J692" i="8"/>
  <c r="E692" i="8"/>
  <c r="J691" i="8"/>
  <c r="E691" i="8"/>
  <c r="J690" i="8"/>
  <c r="E690" i="8"/>
  <c r="J689" i="8"/>
  <c r="E689" i="8"/>
  <c r="J688" i="8"/>
  <c r="E688" i="8"/>
  <c r="J687" i="8"/>
  <c r="E687" i="8"/>
  <c r="J686" i="8"/>
  <c r="E686" i="8"/>
  <c r="J685" i="8"/>
  <c r="E685" i="8"/>
  <c r="J684" i="8"/>
  <c r="E684" i="8"/>
  <c r="J683" i="8"/>
  <c r="E683" i="8"/>
  <c r="J682" i="8"/>
  <c r="E682" i="8"/>
  <c r="J681" i="8"/>
  <c r="E681" i="8"/>
  <c r="J680" i="8"/>
  <c r="E680" i="8"/>
  <c r="J679" i="8"/>
  <c r="E679" i="8"/>
  <c r="J678" i="8"/>
  <c r="E678" i="8"/>
  <c r="J677" i="8"/>
  <c r="E677" i="8"/>
  <c r="J676" i="8"/>
  <c r="E676" i="8"/>
  <c r="J675" i="8"/>
  <c r="E675" i="8"/>
  <c r="J674" i="8"/>
  <c r="E674" i="8"/>
  <c r="J673" i="8"/>
  <c r="E673" i="8"/>
  <c r="J672" i="8"/>
  <c r="E672" i="8"/>
  <c r="J671" i="8"/>
  <c r="E671" i="8"/>
  <c r="J670" i="8"/>
  <c r="E670" i="8"/>
  <c r="J669" i="8"/>
  <c r="E669" i="8"/>
  <c r="J668" i="8"/>
  <c r="E668" i="8"/>
  <c r="J667" i="8"/>
  <c r="E667" i="8"/>
  <c r="J666" i="8"/>
  <c r="E666" i="8"/>
  <c r="J665" i="8"/>
  <c r="E665" i="8"/>
  <c r="J664" i="8"/>
  <c r="E664" i="8"/>
  <c r="J663" i="8"/>
  <c r="E663" i="8"/>
  <c r="J662" i="8"/>
  <c r="E662" i="8"/>
  <c r="J661" i="8"/>
  <c r="E661" i="8"/>
  <c r="J660" i="8"/>
  <c r="E660" i="8"/>
  <c r="J659" i="8"/>
  <c r="E659" i="8"/>
  <c r="J658" i="8"/>
  <c r="E658" i="8"/>
  <c r="J657" i="8"/>
  <c r="E657" i="8"/>
  <c r="J656" i="8"/>
  <c r="E656" i="8"/>
  <c r="J655" i="8"/>
  <c r="E655" i="8"/>
  <c r="J654" i="8"/>
  <c r="E654" i="8"/>
  <c r="J653" i="8"/>
  <c r="E653" i="8"/>
  <c r="J652" i="8"/>
  <c r="E652" i="8"/>
  <c r="J651" i="8"/>
  <c r="E651" i="8"/>
  <c r="J650" i="8"/>
  <c r="E650" i="8"/>
  <c r="J649" i="8"/>
  <c r="E649" i="8"/>
  <c r="J648" i="8"/>
  <c r="E648" i="8"/>
  <c r="J647" i="8"/>
  <c r="E647" i="8"/>
  <c r="J646" i="8"/>
  <c r="E646" i="8"/>
  <c r="J645" i="8"/>
  <c r="E645" i="8"/>
  <c r="J644" i="8"/>
  <c r="E644" i="8"/>
  <c r="J643" i="8"/>
  <c r="E643" i="8"/>
  <c r="J642" i="8"/>
  <c r="E642" i="8"/>
  <c r="J641" i="8"/>
  <c r="E641" i="8"/>
  <c r="J640" i="8"/>
  <c r="E640" i="8"/>
  <c r="J639" i="8"/>
  <c r="E639" i="8"/>
  <c r="J638" i="8"/>
  <c r="E638" i="8"/>
  <c r="J637" i="8"/>
  <c r="E637" i="8"/>
  <c r="J636" i="8"/>
  <c r="E636" i="8"/>
  <c r="J635" i="8"/>
  <c r="E635" i="8"/>
  <c r="J634" i="8"/>
  <c r="E634" i="8"/>
  <c r="J633" i="8"/>
  <c r="E633" i="8"/>
  <c r="J632" i="8"/>
  <c r="E632" i="8"/>
  <c r="J631" i="8"/>
  <c r="E631" i="8"/>
  <c r="J630" i="8"/>
  <c r="E630" i="8"/>
  <c r="J629" i="8"/>
  <c r="E629" i="8"/>
  <c r="J628" i="8"/>
  <c r="E628" i="8"/>
  <c r="J627" i="8"/>
  <c r="E627" i="8"/>
  <c r="J626" i="8"/>
  <c r="E626" i="8"/>
  <c r="J625" i="8"/>
  <c r="E625" i="8"/>
  <c r="J624" i="8"/>
  <c r="E624" i="8"/>
  <c r="J623" i="8"/>
  <c r="E623" i="8"/>
  <c r="J622" i="8"/>
  <c r="E622" i="8"/>
  <c r="J621" i="8"/>
  <c r="E621" i="8"/>
  <c r="J620" i="8"/>
  <c r="E620" i="8"/>
  <c r="J619" i="8"/>
  <c r="E619" i="8"/>
  <c r="J618" i="8"/>
  <c r="E618" i="8"/>
  <c r="J617" i="8"/>
  <c r="E617" i="8"/>
  <c r="J616" i="8"/>
  <c r="E616" i="8"/>
  <c r="J615" i="8"/>
  <c r="E615" i="8"/>
  <c r="J614" i="8"/>
  <c r="E614" i="8"/>
  <c r="J613" i="8"/>
  <c r="E613" i="8"/>
  <c r="J612" i="8"/>
  <c r="E612" i="8"/>
  <c r="J611" i="8"/>
  <c r="E611" i="8"/>
  <c r="J610" i="8"/>
  <c r="E610" i="8"/>
  <c r="J609" i="8"/>
  <c r="E609" i="8"/>
  <c r="J608" i="8"/>
  <c r="E608" i="8"/>
  <c r="J607" i="8"/>
  <c r="E607" i="8"/>
  <c r="J606" i="8"/>
  <c r="E606" i="8"/>
  <c r="J605" i="8"/>
  <c r="E605" i="8"/>
  <c r="J604" i="8"/>
  <c r="E604" i="8"/>
  <c r="J603" i="8"/>
  <c r="E603" i="8"/>
  <c r="J602" i="8"/>
  <c r="E602" i="8"/>
  <c r="J601" i="8"/>
  <c r="E601" i="8"/>
  <c r="J600" i="8"/>
  <c r="E600" i="8"/>
  <c r="J599" i="8"/>
  <c r="E599" i="8"/>
  <c r="J598" i="8"/>
  <c r="E598" i="8"/>
  <c r="J597" i="8"/>
  <c r="E597" i="8"/>
  <c r="J596" i="8"/>
  <c r="E596" i="8"/>
  <c r="J595" i="8"/>
  <c r="E595" i="8"/>
  <c r="J594" i="8"/>
  <c r="E594" i="8"/>
  <c r="J593" i="8"/>
  <c r="E593" i="8"/>
  <c r="J592" i="8"/>
  <c r="E592" i="8"/>
  <c r="J591" i="8"/>
  <c r="E591" i="8"/>
  <c r="J590" i="8"/>
  <c r="E590" i="8"/>
  <c r="J589" i="8"/>
  <c r="E589" i="8"/>
  <c r="J588" i="8"/>
  <c r="E588" i="8"/>
  <c r="J587" i="8"/>
  <c r="E587" i="8"/>
  <c r="J586" i="8"/>
  <c r="E586" i="8"/>
  <c r="J585" i="8"/>
  <c r="E585" i="8"/>
  <c r="J584" i="8"/>
  <c r="E584" i="8"/>
  <c r="J583" i="8"/>
  <c r="E583" i="8"/>
  <c r="J582" i="8"/>
  <c r="E582" i="8"/>
  <c r="J581" i="8"/>
  <c r="E581" i="8"/>
  <c r="J580" i="8"/>
  <c r="E580" i="8"/>
  <c r="J579" i="8"/>
  <c r="E579" i="8"/>
  <c r="J578" i="8"/>
  <c r="E578" i="8"/>
  <c r="J577" i="8"/>
  <c r="E577" i="8"/>
  <c r="J576" i="8"/>
  <c r="E576" i="8"/>
  <c r="J575" i="8"/>
  <c r="E575" i="8"/>
  <c r="J574" i="8"/>
  <c r="E574" i="8"/>
  <c r="J573" i="8"/>
  <c r="E573" i="8"/>
  <c r="J572" i="8"/>
  <c r="E572" i="8"/>
  <c r="J571" i="8"/>
  <c r="E571" i="8"/>
  <c r="J570" i="8"/>
  <c r="E570" i="8"/>
  <c r="J569" i="8"/>
  <c r="E569" i="8"/>
  <c r="J568" i="8"/>
  <c r="E568" i="8"/>
  <c r="J567" i="8"/>
  <c r="E567" i="8"/>
  <c r="J566" i="8"/>
  <c r="E566" i="8"/>
  <c r="J565" i="8"/>
  <c r="E565" i="8"/>
  <c r="J564" i="8"/>
  <c r="E564" i="8"/>
  <c r="J563" i="8"/>
  <c r="E563" i="8"/>
  <c r="J562" i="8"/>
  <c r="E562" i="8"/>
  <c r="J561" i="8"/>
  <c r="E561" i="8"/>
  <c r="J560" i="8"/>
  <c r="E560" i="8"/>
  <c r="J559" i="8"/>
  <c r="E559" i="8"/>
  <c r="J558" i="8"/>
  <c r="E558" i="8"/>
  <c r="J557" i="8"/>
  <c r="E557" i="8"/>
  <c r="J556" i="8"/>
  <c r="E556" i="8"/>
  <c r="J555" i="8"/>
  <c r="E555" i="8"/>
  <c r="J554" i="8"/>
  <c r="E554" i="8"/>
  <c r="J553" i="8"/>
  <c r="E553" i="8"/>
  <c r="J552" i="8"/>
  <c r="E552" i="8"/>
  <c r="J551" i="8"/>
  <c r="E551" i="8"/>
  <c r="J550" i="8"/>
  <c r="E550" i="8"/>
  <c r="J549" i="8"/>
  <c r="E549" i="8"/>
  <c r="J548" i="8"/>
  <c r="E548" i="8"/>
  <c r="J547" i="8"/>
  <c r="E547" i="8"/>
  <c r="J546" i="8"/>
  <c r="E546" i="8"/>
  <c r="J545" i="8"/>
  <c r="E545" i="8"/>
  <c r="J544" i="8"/>
  <c r="E544" i="8"/>
  <c r="J543" i="8"/>
  <c r="E543" i="8"/>
  <c r="J542" i="8"/>
  <c r="E542" i="8"/>
  <c r="J541" i="8"/>
  <c r="E541" i="8"/>
  <c r="J540" i="8"/>
  <c r="E540" i="8"/>
  <c r="J539" i="8"/>
  <c r="E539" i="8"/>
  <c r="J538" i="8"/>
  <c r="E538" i="8"/>
  <c r="J537" i="8"/>
  <c r="E537" i="8"/>
  <c r="J536" i="8"/>
  <c r="E536" i="8"/>
  <c r="J535" i="8"/>
  <c r="E535" i="8"/>
  <c r="J534" i="8"/>
  <c r="E534" i="8"/>
  <c r="J533" i="8"/>
  <c r="E533" i="8"/>
  <c r="J532" i="8"/>
  <c r="E532" i="8"/>
  <c r="J531" i="8"/>
  <c r="E531" i="8"/>
  <c r="J530" i="8"/>
  <c r="E530" i="8"/>
  <c r="J529" i="8"/>
  <c r="E529" i="8"/>
  <c r="J528" i="8"/>
  <c r="E528" i="8"/>
  <c r="J527" i="8"/>
  <c r="E527" i="8"/>
  <c r="J526" i="8"/>
  <c r="E526" i="8"/>
  <c r="J525" i="8"/>
  <c r="E525" i="8"/>
  <c r="J524" i="8"/>
  <c r="E524" i="8"/>
  <c r="J523" i="8"/>
  <c r="E523" i="8"/>
  <c r="J522" i="8"/>
  <c r="E522" i="8"/>
  <c r="J521" i="8"/>
  <c r="E521" i="8"/>
  <c r="J520" i="8"/>
  <c r="E520" i="8"/>
  <c r="J519" i="8"/>
  <c r="E519" i="8"/>
  <c r="J518" i="8"/>
  <c r="E518" i="8"/>
  <c r="J517" i="8"/>
  <c r="E517" i="8"/>
  <c r="J516" i="8"/>
  <c r="E516" i="8"/>
  <c r="J515" i="8"/>
  <c r="E515" i="8"/>
  <c r="J514" i="8"/>
  <c r="E514" i="8"/>
  <c r="J513" i="8"/>
  <c r="E513" i="8"/>
  <c r="J512" i="8"/>
  <c r="E512" i="8"/>
  <c r="J511" i="8"/>
  <c r="E511" i="8"/>
  <c r="J510" i="8"/>
  <c r="E510" i="8"/>
  <c r="J509" i="8"/>
  <c r="E509" i="8"/>
  <c r="J508" i="8"/>
  <c r="E508" i="8"/>
  <c r="J507" i="8"/>
  <c r="E507" i="8"/>
  <c r="J506" i="8"/>
  <c r="E506" i="8"/>
  <c r="J505" i="8"/>
  <c r="E505" i="8"/>
  <c r="J504" i="8"/>
  <c r="E504" i="8"/>
  <c r="J503" i="8"/>
  <c r="E503" i="8"/>
  <c r="J502" i="8"/>
  <c r="E502" i="8"/>
  <c r="J501" i="8"/>
  <c r="E501" i="8"/>
  <c r="J500" i="8"/>
  <c r="E500" i="8"/>
  <c r="J499" i="8"/>
  <c r="E499" i="8"/>
  <c r="J498" i="8"/>
  <c r="E498" i="8"/>
  <c r="J497" i="8"/>
  <c r="E497" i="8"/>
  <c r="J496" i="8"/>
  <c r="E496" i="8"/>
  <c r="J495" i="8"/>
  <c r="E495" i="8"/>
  <c r="J494" i="8"/>
  <c r="E494" i="8"/>
  <c r="J493" i="8"/>
  <c r="E493" i="8"/>
  <c r="J492" i="8"/>
  <c r="E492" i="8"/>
  <c r="J491" i="8"/>
  <c r="E491" i="8"/>
  <c r="J490" i="8"/>
  <c r="E490" i="8"/>
  <c r="J489" i="8"/>
  <c r="E489" i="8"/>
  <c r="J488" i="8"/>
  <c r="E488" i="8"/>
  <c r="J487" i="8"/>
  <c r="E487" i="8"/>
  <c r="J486" i="8"/>
  <c r="E486" i="8"/>
  <c r="J485" i="8"/>
  <c r="E485" i="8"/>
  <c r="J484" i="8"/>
  <c r="E484" i="8"/>
  <c r="J483" i="8"/>
  <c r="E483" i="8"/>
  <c r="J482" i="8"/>
  <c r="E482" i="8"/>
  <c r="J481" i="8"/>
  <c r="E481" i="8"/>
  <c r="J480" i="8"/>
  <c r="E480" i="8"/>
  <c r="J479" i="8"/>
  <c r="E479" i="8"/>
  <c r="J478" i="8"/>
  <c r="E478" i="8"/>
  <c r="J477" i="8"/>
  <c r="E477" i="8"/>
  <c r="J476" i="8"/>
  <c r="E476" i="8"/>
  <c r="J475" i="8"/>
  <c r="E475" i="8"/>
  <c r="J474" i="8"/>
  <c r="E474" i="8"/>
  <c r="J473" i="8"/>
  <c r="E473" i="8"/>
  <c r="J472" i="8"/>
  <c r="E472" i="8"/>
  <c r="J471" i="8"/>
  <c r="E471" i="8"/>
  <c r="J470" i="8"/>
  <c r="E470" i="8"/>
  <c r="J469" i="8"/>
  <c r="E469" i="8"/>
  <c r="J468" i="8"/>
  <c r="E468" i="8"/>
  <c r="J467" i="8"/>
  <c r="E467" i="8"/>
  <c r="J466" i="8"/>
  <c r="E466" i="8"/>
  <c r="J465" i="8"/>
  <c r="E465" i="8"/>
  <c r="J464" i="8"/>
  <c r="E464" i="8"/>
  <c r="J463" i="8"/>
  <c r="E463" i="8"/>
  <c r="J462" i="8"/>
  <c r="E462" i="8"/>
  <c r="J461" i="8"/>
  <c r="E461" i="8"/>
  <c r="J460" i="8"/>
  <c r="E460" i="8"/>
  <c r="J459" i="8"/>
  <c r="E459" i="8"/>
  <c r="J458" i="8"/>
  <c r="E458" i="8"/>
  <c r="J457" i="8"/>
  <c r="E457" i="8"/>
  <c r="J456" i="8"/>
  <c r="E456" i="8"/>
  <c r="J455" i="8"/>
  <c r="E455" i="8"/>
  <c r="J454" i="8"/>
  <c r="E454" i="8"/>
  <c r="J453" i="8"/>
  <c r="E453" i="8"/>
  <c r="J452" i="8"/>
  <c r="E452" i="8"/>
  <c r="J451" i="8"/>
  <c r="E451" i="8"/>
  <c r="J450" i="8"/>
  <c r="E450" i="8"/>
  <c r="J449" i="8"/>
  <c r="E449" i="8"/>
  <c r="J448" i="8"/>
  <c r="E448" i="8"/>
  <c r="J447" i="8"/>
  <c r="E447" i="8"/>
  <c r="J446" i="8"/>
  <c r="E446" i="8"/>
  <c r="J445" i="8"/>
  <c r="E445" i="8"/>
  <c r="J444" i="8"/>
  <c r="E444" i="8"/>
  <c r="J443" i="8"/>
  <c r="E443" i="8"/>
  <c r="J442" i="8"/>
  <c r="E442" i="8"/>
  <c r="J441" i="8"/>
  <c r="E441" i="8"/>
  <c r="J440" i="8"/>
  <c r="E440" i="8"/>
  <c r="J439" i="8"/>
  <c r="E439" i="8"/>
  <c r="J438" i="8"/>
  <c r="E438" i="8"/>
  <c r="J437" i="8"/>
  <c r="E437" i="8"/>
  <c r="J436" i="8"/>
  <c r="E436" i="8"/>
  <c r="J435" i="8"/>
  <c r="E435" i="8"/>
  <c r="J434" i="8"/>
  <c r="E434" i="8"/>
  <c r="J433" i="8"/>
  <c r="E433" i="8"/>
  <c r="J432" i="8"/>
  <c r="E432" i="8"/>
  <c r="J431" i="8"/>
  <c r="E431" i="8"/>
  <c r="J430" i="8"/>
  <c r="E430" i="8"/>
  <c r="J429" i="8"/>
  <c r="E429" i="8"/>
  <c r="J428" i="8"/>
  <c r="E428" i="8"/>
  <c r="J427" i="8"/>
  <c r="E427" i="8"/>
  <c r="J426" i="8"/>
  <c r="E426" i="8"/>
  <c r="J425" i="8"/>
  <c r="E425" i="8"/>
  <c r="J424" i="8"/>
  <c r="E424" i="8"/>
  <c r="J423" i="8"/>
  <c r="E423" i="8"/>
  <c r="J422" i="8"/>
  <c r="E422" i="8"/>
  <c r="J421" i="8"/>
  <c r="E421" i="8"/>
  <c r="J420" i="8"/>
  <c r="E420" i="8"/>
  <c r="J419" i="8"/>
  <c r="E419" i="8"/>
  <c r="J418" i="8"/>
  <c r="E418" i="8"/>
  <c r="J417" i="8"/>
  <c r="E417" i="8"/>
  <c r="J416" i="8"/>
  <c r="E416" i="8"/>
  <c r="J415" i="8"/>
  <c r="E415" i="8"/>
  <c r="J414" i="8"/>
  <c r="E414" i="8"/>
  <c r="J413" i="8"/>
  <c r="E413" i="8"/>
  <c r="J412" i="8"/>
  <c r="E412" i="8"/>
  <c r="J411" i="8"/>
  <c r="E411" i="8"/>
  <c r="J410" i="8"/>
  <c r="E410" i="8"/>
  <c r="J409" i="8"/>
  <c r="E409" i="8"/>
  <c r="J408" i="8"/>
  <c r="E408" i="8"/>
  <c r="J407" i="8"/>
  <c r="E407" i="8"/>
  <c r="J406" i="8"/>
  <c r="E406" i="8"/>
  <c r="J405" i="8"/>
  <c r="E405" i="8"/>
  <c r="J404" i="8"/>
  <c r="E404" i="8"/>
  <c r="J403" i="8"/>
  <c r="E403" i="8"/>
  <c r="J402" i="8"/>
  <c r="E402" i="8"/>
  <c r="J401" i="8"/>
  <c r="E401" i="8"/>
  <c r="J400" i="8"/>
  <c r="E400" i="8"/>
  <c r="J399" i="8"/>
  <c r="E399" i="8"/>
  <c r="J398" i="8"/>
  <c r="E398" i="8"/>
  <c r="J397" i="8"/>
  <c r="E397" i="8"/>
  <c r="J396" i="8"/>
  <c r="E396" i="8"/>
  <c r="J395" i="8"/>
  <c r="E395" i="8"/>
  <c r="J394" i="8"/>
  <c r="E394" i="8"/>
  <c r="J393" i="8"/>
  <c r="E393" i="8"/>
  <c r="J392" i="8"/>
  <c r="E392" i="8"/>
  <c r="J391" i="8"/>
  <c r="E391" i="8"/>
  <c r="J390" i="8"/>
  <c r="E390" i="8"/>
  <c r="J389" i="8"/>
  <c r="E389" i="8"/>
  <c r="J388" i="8"/>
  <c r="E388" i="8"/>
  <c r="J387" i="8"/>
  <c r="E387" i="8"/>
  <c r="J386" i="8"/>
  <c r="E386" i="8"/>
  <c r="J385" i="8"/>
  <c r="E385" i="8"/>
  <c r="J384" i="8"/>
  <c r="E384" i="8"/>
  <c r="J383" i="8"/>
  <c r="E383" i="8"/>
  <c r="J382" i="8"/>
  <c r="E382" i="8"/>
  <c r="J381" i="8"/>
  <c r="E381" i="8"/>
  <c r="J380" i="8"/>
  <c r="E380" i="8"/>
  <c r="J379" i="8"/>
  <c r="E379" i="8"/>
  <c r="J378" i="8"/>
  <c r="E378" i="8"/>
  <c r="J377" i="8"/>
  <c r="E377" i="8"/>
  <c r="J376" i="8"/>
  <c r="E376" i="8"/>
  <c r="J375" i="8"/>
  <c r="E375" i="8"/>
  <c r="J374" i="8"/>
  <c r="E374" i="8"/>
  <c r="J373" i="8"/>
  <c r="E373" i="8"/>
  <c r="J372" i="8"/>
  <c r="E372" i="8"/>
  <c r="J371" i="8"/>
  <c r="E371" i="8"/>
  <c r="J370" i="8"/>
  <c r="E370" i="8"/>
  <c r="J369" i="8"/>
  <c r="E369" i="8"/>
  <c r="J368" i="8"/>
  <c r="E368" i="8"/>
  <c r="J367" i="8"/>
  <c r="E367" i="8"/>
  <c r="J366" i="8"/>
  <c r="E366" i="8"/>
  <c r="J365" i="8"/>
  <c r="E365" i="8"/>
  <c r="J364" i="8"/>
  <c r="E364" i="8"/>
  <c r="J363" i="8"/>
  <c r="E363" i="8"/>
  <c r="J362" i="8"/>
  <c r="E362" i="8"/>
  <c r="J361" i="8"/>
  <c r="E361" i="8"/>
  <c r="J360" i="8"/>
  <c r="E360" i="8"/>
  <c r="J359" i="8"/>
  <c r="E359" i="8"/>
  <c r="J358" i="8"/>
  <c r="E358" i="8"/>
  <c r="J357" i="8"/>
  <c r="E357" i="8"/>
  <c r="J356" i="8"/>
  <c r="E356" i="8"/>
  <c r="J355" i="8"/>
  <c r="E355" i="8"/>
  <c r="J354" i="8"/>
  <c r="E354" i="8"/>
  <c r="J353" i="8"/>
  <c r="E353" i="8"/>
  <c r="J352" i="8"/>
  <c r="E352" i="8"/>
  <c r="J351" i="8"/>
  <c r="E351" i="8"/>
  <c r="J350" i="8"/>
  <c r="E350" i="8"/>
  <c r="J349" i="8"/>
  <c r="E349" i="8"/>
  <c r="J348" i="8"/>
  <c r="E348" i="8"/>
  <c r="J347" i="8"/>
  <c r="E347" i="8"/>
  <c r="J346" i="8"/>
  <c r="E346" i="8"/>
  <c r="J345" i="8"/>
  <c r="E345" i="8"/>
  <c r="J344" i="8"/>
  <c r="E344" i="8"/>
  <c r="J343" i="8"/>
  <c r="E343" i="8"/>
  <c r="J342" i="8"/>
  <c r="E342" i="8"/>
  <c r="J341" i="8"/>
  <c r="E341" i="8"/>
  <c r="J340" i="8"/>
  <c r="E340" i="8"/>
  <c r="J339" i="8"/>
  <c r="E339" i="8"/>
  <c r="J338" i="8"/>
  <c r="E338" i="8"/>
  <c r="J337" i="8"/>
  <c r="E337" i="8"/>
  <c r="J336" i="8"/>
  <c r="E336" i="8"/>
  <c r="J335" i="8"/>
  <c r="E335" i="8"/>
  <c r="J334" i="8"/>
  <c r="E334" i="8"/>
  <c r="J333" i="8"/>
  <c r="E333" i="8"/>
  <c r="J332" i="8"/>
  <c r="E332" i="8"/>
  <c r="J331" i="8"/>
  <c r="E331" i="8"/>
  <c r="J330" i="8"/>
  <c r="E330" i="8"/>
  <c r="J329" i="8"/>
  <c r="E329" i="8"/>
  <c r="J328" i="8"/>
  <c r="E328" i="8"/>
  <c r="J327" i="8"/>
  <c r="E327" i="8"/>
  <c r="J326" i="8"/>
  <c r="E326" i="8"/>
  <c r="J325" i="8"/>
  <c r="E325" i="8"/>
  <c r="J324" i="8"/>
  <c r="E324" i="8"/>
  <c r="J323" i="8"/>
  <c r="E323" i="8"/>
  <c r="J322" i="8"/>
  <c r="E322" i="8"/>
  <c r="J321" i="8"/>
  <c r="E321" i="8"/>
  <c r="J320" i="8"/>
  <c r="E320" i="8"/>
  <c r="J319" i="8"/>
  <c r="E319" i="8"/>
  <c r="J318" i="8"/>
  <c r="E318" i="8"/>
  <c r="J317" i="8"/>
  <c r="E317" i="8"/>
  <c r="J316" i="8"/>
  <c r="E316" i="8"/>
  <c r="J315" i="8"/>
  <c r="E315" i="8"/>
  <c r="J314" i="8"/>
  <c r="E314" i="8"/>
  <c r="J313" i="8"/>
  <c r="E313" i="8"/>
  <c r="J312" i="8"/>
  <c r="E312" i="8"/>
  <c r="J311" i="8"/>
  <c r="E311" i="8"/>
  <c r="J310" i="8"/>
  <c r="E310" i="8"/>
  <c r="J309" i="8"/>
  <c r="E309" i="8"/>
  <c r="J308" i="8"/>
  <c r="E308" i="8"/>
  <c r="J307" i="8"/>
  <c r="E307" i="8"/>
  <c r="J306" i="8"/>
  <c r="E306" i="8"/>
  <c r="J305" i="8"/>
  <c r="E305" i="8"/>
  <c r="J304" i="8"/>
  <c r="E304" i="8"/>
  <c r="J303" i="8"/>
  <c r="E303" i="8"/>
  <c r="J302" i="8"/>
  <c r="E302" i="8"/>
  <c r="J301" i="8"/>
  <c r="E301" i="8"/>
  <c r="J300" i="8"/>
  <c r="E300" i="8"/>
  <c r="J299" i="8"/>
  <c r="E299" i="8"/>
  <c r="J298" i="8"/>
  <c r="E298" i="8"/>
  <c r="J297" i="8"/>
  <c r="E297" i="8"/>
  <c r="J296" i="8"/>
  <c r="E296" i="8"/>
  <c r="J295" i="8"/>
  <c r="E295" i="8"/>
  <c r="J294" i="8"/>
  <c r="E294" i="8"/>
  <c r="J293" i="8"/>
  <c r="E293" i="8"/>
  <c r="J292" i="8"/>
  <c r="E292" i="8"/>
  <c r="J291" i="8"/>
  <c r="E291" i="8"/>
  <c r="J290" i="8"/>
  <c r="E290" i="8"/>
  <c r="J289" i="8"/>
  <c r="E289" i="8"/>
  <c r="J288" i="8"/>
  <c r="E288" i="8"/>
  <c r="J287" i="8"/>
  <c r="E287" i="8"/>
  <c r="J286" i="8"/>
  <c r="E286" i="8"/>
  <c r="J285" i="8"/>
  <c r="E285" i="8"/>
  <c r="J284" i="8"/>
  <c r="E284" i="8"/>
  <c r="J283" i="8"/>
  <c r="E283" i="8"/>
  <c r="J282" i="8"/>
  <c r="E282" i="8"/>
  <c r="J281" i="8"/>
  <c r="E281" i="8"/>
  <c r="J280" i="8"/>
  <c r="E280" i="8"/>
  <c r="J279" i="8"/>
  <c r="E279" i="8"/>
  <c r="J278" i="8"/>
  <c r="E278" i="8"/>
  <c r="J277" i="8"/>
  <c r="E277" i="8"/>
  <c r="J276" i="8"/>
  <c r="E276" i="8"/>
  <c r="J275" i="8"/>
  <c r="E275" i="8"/>
  <c r="J274" i="8"/>
  <c r="E274" i="8"/>
  <c r="J273" i="8"/>
  <c r="E273" i="8"/>
  <c r="J272" i="8"/>
  <c r="E272" i="8"/>
  <c r="J271" i="8"/>
  <c r="E271" i="8"/>
  <c r="J270" i="8"/>
  <c r="E270" i="8"/>
  <c r="J269" i="8"/>
  <c r="E269" i="8"/>
  <c r="J268" i="8"/>
  <c r="E268" i="8"/>
  <c r="J267" i="8"/>
  <c r="E267" i="8"/>
  <c r="J266" i="8"/>
  <c r="E266" i="8"/>
  <c r="J265" i="8"/>
  <c r="E265" i="8"/>
  <c r="J264" i="8"/>
  <c r="E264" i="8"/>
  <c r="J263" i="8"/>
  <c r="E263" i="8"/>
  <c r="J262" i="8"/>
  <c r="E262" i="8"/>
  <c r="J261" i="8"/>
  <c r="E261" i="8"/>
  <c r="J260" i="8"/>
  <c r="E260" i="8"/>
  <c r="J259" i="8"/>
  <c r="E259" i="8"/>
  <c r="J258" i="8"/>
  <c r="E258" i="8"/>
  <c r="J257" i="8"/>
  <c r="E257" i="8"/>
  <c r="J256" i="8"/>
  <c r="E256" i="8"/>
  <c r="J255" i="8"/>
  <c r="E255" i="8"/>
  <c r="J254" i="8"/>
  <c r="E254" i="8"/>
  <c r="J253" i="8"/>
  <c r="E253" i="8"/>
  <c r="J252" i="8"/>
  <c r="E252" i="8"/>
  <c r="J251" i="8"/>
  <c r="E251" i="8"/>
  <c r="J250" i="8"/>
  <c r="E250" i="8"/>
  <c r="J249" i="8"/>
  <c r="E249" i="8"/>
  <c r="J248" i="8"/>
  <c r="E248" i="8"/>
  <c r="J247" i="8"/>
  <c r="E247" i="8"/>
  <c r="J246" i="8"/>
  <c r="E246" i="8"/>
  <c r="J245" i="8"/>
  <c r="E245" i="8"/>
  <c r="J244" i="8"/>
  <c r="E244" i="8"/>
  <c r="J243" i="8"/>
  <c r="E243" i="8"/>
  <c r="J242" i="8"/>
  <c r="E242" i="8"/>
  <c r="J241" i="8"/>
  <c r="E241" i="8"/>
  <c r="J240" i="8"/>
  <c r="E240" i="8"/>
  <c r="J239" i="8"/>
  <c r="E239" i="8"/>
  <c r="J238" i="8"/>
  <c r="E238" i="8"/>
  <c r="J237" i="8"/>
  <c r="E237" i="8"/>
  <c r="J236" i="8"/>
  <c r="E236" i="8"/>
  <c r="J235" i="8"/>
  <c r="E235" i="8"/>
  <c r="J234" i="8"/>
  <c r="E234" i="8"/>
  <c r="J233" i="8"/>
  <c r="E233" i="8"/>
  <c r="J232" i="8"/>
  <c r="E232" i="8"/>
  <c r="J231" i="8"/>
  <c r="E231" i="8"/>
  <c r="J230" i="8"/>
  <c r="E230" i="8"/>
  <c r="J229" i="8"/>
  <c r="E229" i="8"/>
  <c r="J228" i="8"/>
  <c r="E228" i="8"/>
  <c r="J227" i="8"/>
  <c r="E227" i="8"/>
  <c r="J226" i="8"/>
  <c r="E226" i="8"/>
  <c r="J225" i="8"/>
  <c r="E225" i="8"/>
  <c r="J224" i="8"/>
  <c r="E224" i="8"/>
  <c r="J223" i="8"/>
  <c r="E223" i="8"/>
  <c r="J222" i="8"/>
  <c r="E222" i="8"/>
  <c r="J221" i="8"/>
  <c r="E221" i="8"/>
  <c r="J220" i="8"/>
  <c r="E220" i="8"/>
  <c r="J219" i="8"/>
  <c r="E219" i="8"/>
  <c r="J218" i="8"/>
  <c r="E218" i="8"/>
  <c r="J217" i="8"/>
  <c r="E217" i="8"/>
  <c r="J216" i="8"/>
  <c r="E216" i="8"/>
  <c r="J215" i="8"/>
  <c r="E215" i="8"/>
  <c r="J214" i="8"/>
  <c r="E214" i="8"/>
  <c r="J213" i="8"/>
  <c r="E213" i="8"/>
  <c r="J212" i="8"/>
  <c r="E212" i="8"/>
  <c r="J211" i="8"/>
  <c r="E211" i="8"/>
  <c r="J210" i="8"/>
  <c r="E210" i="8"/>
  <c r="J209" i="8"/>
  <c r="E209" i="8"/>
  <c r="J208" i="8"/>
  <c r="E208" i="8"/>
  <c r="J207" i="8"/>
  <c r="E207" i="8"/>
  <c r="J206" i="8"/>
  <c r="E206" i="8"/>
  <c r="J205" i="8"/>
  <c r="E205" i="8"/>
  <c r="J204" i="8"/>
  <c r="E204" i="8"/>
  <c r="J203" i="8"/>
  <c r="E203" i="8"/>
  <c r="J202" i="8"/>
  <c r="E202" i="8"/>
  <c r="J201" i="8"/>
  <c r="E201" i="8"/>
  <c r="J200" i="8"/>
  <c r="E200" i="8"/>
  <c r="J199" i="8"/>
  <c r="E199" i="8"/>
  <c r="J198" i="8"/>
  <c r="E198" i="8"/>
  <c r="J197" i="8"/>
  <c r="E197" i="8"/>
  <c r="J196" i="8"/>
  <c r="E196" i="8"/>
  <c r="J195" i="8"/>
  <c r="E195" i="8"/>
  <c r="J194" i="8"/>
  <c r="E194" i="8"/>
  <c r="J193" i="8"/>
  <c r="E193" i="8"/>
  <c r="J192" i="8"/>
  <c r="E192" i="8"/>
  <c r="J191" i="8"/>
  <c r="E191" i="8"/>
  <c r="J190" i="8"/>
  <c r="E190" i="8"/>
  <c r="J189" i="8"/>
  <c r="E189" i="8"/>
  <c r="J188" i="8"/>
  <c r="E188" i="8"/>
  <c r="J187" i="8"/>
  <c r="E187" i="8"/>
  <c r="J186" i="8"/>
  <c r="E186" i="8"/>
  <c r="J185" i="8"/>
  <c r="E185" i="8"/>
  <c r="J184" i="8"/>
  <c r="E184" i="8"/>
  <c r="J183" i="8"/>
  <c r="E183" i="8"/>
  <c r="J182" i="8"/>
  <c r="E182" i="8"/>
  <c r="J181" i="8"/>
  <c r="E181" i="8"/>
  <c r="J180" i="8"/>
  <c r="E180" i="8"/>
  <c r="J179" i="8"/>
  <c r="E179" i="8"/>
  <c r="J178" i="8"/>
  <c r="E178" i="8"/>
  <c r="J177" i="8"/>
  <c r="E177" i="8"/>
  <c r="J176" i="8"/>
  <c r="E176" i="8"/>
  <c r="J175" i="8"/>
  <c r="E175" i="8"/>
  <c r="J174" i="8"/>
  <c r="E174" i="8"/>
  <c r="J173" i="8"/>
  <c r="E173" i="8"/>
  <c r="J172" i="8"/>
  <c r="E172" i="8"/>
  <c r="J171" i="8"/>
  <c r="E171" i="8"/>
  <c r="J170" i="8"/>
  <c r="E170" i="8"/>
  <c r="J169" i="8"/>
  <c r="E169" i="8"/>
  <c r="J168" i="8"/>
  <c r="E168" i="8"/>
  <c r="J167" i="8"/>
  <c r="E167" i="8"/>
  <c r="J166" i="8"/>
  <c r="E166" i="8"/>
  <c r="J165" i="8"/>
  <c r="E165" i="8"/>
  <c r="J164" i="8"/>
  <c r="E164" i="8"/>
  <c r="J163" i="8"/>
  <c r="E163" i="8"/>
  <c r="J162" i="8"/>
  <c r="E162" i="8"/>
  <c r="J161" i="8"/>
  <c r="E161" i="8"/>
  <c r="J160" i="8"/>
  <c r="E160" i="8"/>
  <c r="J159" i="8"/>
  <c r="E159" i="8"/>
  <c r="J158" i="8"/>
  <c r="E158" i="8"/>
  <c r="J157" i="8"/>
  <c r="E157" i="8"/>
  <c r="J156" i="8"/>
  <c r="E156" i="8"/>
  <c r="J155" i="8"/>
  <c r="E155" i="8"/>
  <c r="J154" i="8"/>
  <c r="E154" i="8"/>
  <c r="J153" i="8"/>
  <c r="E153" i="8"/>
  <c r="J152" i="8"/>
  <c r="E152" i="8"/>
  <c r="J151" i="8"/>
  <c r="E151" i="8"/>
  <c r="J150" i="8"/>
  <c r="E150" i="8"/>
  <c r="J149" i="8"/>
  <c r="E149" i="8"/>
  <c r="J148" i="8"/>
  <c r="E148" i="8"/>
  <c r="J147" i="8"/>
  <c r="E147" i="8"/>
  <c r="J146" i="8"/>
  <c r="E146" i="8"/>
  <c r="J145" i="8"/>
  <c r="E145" i="8"/>
  <c r="J144" i="8"/>
  <c r="E144" i="8"/>
  <c r="J143" i="8"/>
  <c r="E143" i="8"/>
  <c r="J142" i="8"/>
  <c r="E142" i="8"/>
  <c r="J141" i="8"/>
  <c r="E141" i="8"/>
  <c r="J140" i="8"/>
  <c r="E140" i="8"/>
  <c r="J139" i="8"/>
  <c r="E139" i="8"/>
  <c r="J138" i="8"/>
  <c r="E138" i="8"/>
  <c r="J137" i="8"/>
  <c r="E137" i="8"/>
  <c r="J136" i="8"/>
  <c r="E136" i="8"/>
  <c r="J135" i="8"/>
  <c r="E135" i="8"/>
  <c r="J134" i="8"/>
  <c r="E134" i="8"/>
  <c r="J133" i="8"/>
  <c r="E133" i="8"/>
  <c r="J132" i="8"/>
  <c r="E132" i="8"/>
  <c r="J131" i="8"/>
  <c r="E131" i="8"/>
  <c r="J130" i="8"/>
  <c r="E130" i="8"/>
  <c r="J129" i="8"/>
  <c r="E129" i="8"/>
  <c r="J128" i="8"/>
  <c r="E128" i="8"/>
  <c r="J127" i="8"/>
  <c r="E127" i="8"/>
  <c r="J126" i="8"/>
  <c r="E126" i="8"/>
  <c r="J125" i="8"/>
  <c r="E125" i="8"/>
  <c r="J124" i="8"/>
  <c r="E124" i="8"/>
  <c r="J123" i="8"/>
  <c r="E123" i="8"/>
  <c r="J122" i="8"/>
  <c r="E122" i="8"/>
  <c r="J121" i="8"/>
  <c r="E121" i="8"/>
  <c r="J120" i="8"/>
  <c r="E120" i="8"/>
  <c r="J119" i="8"/>
  <c r="E119" i="8"/>
  <c r="J118" i="8"/>
  <c r="E118" i="8"/>
  <c r="J117" i="8"/>
  <c r="E117" i="8"/>
  <c r="J116" i="8"/>
  <c r="E116" i="8"/>
  <c r="J115" i="8"/>
  <c r="E115" i="8"/>
  <c r="J114" i="8"/>
  <c r="E114" i="8"/>
  <c r="J113" i="8"/>
  <c r="E113" i="8"/>
  <c r="J112" i="8"/>
  <c r="E112" i="8"/>
  <c r="J111" i="8"/>
  <c r="E111" i="8"/>
  <c r="J110" i="8"/>
  <c r="E110" i="8"/>
  <c r="J109" i="8"/>
  <c r="E109" i="8"/>
  <c r="J108" i="8"/>
  <c r="E108" i="8"/>
  <c r="J107" i="8"/>
  <c r="E107" i="8"/>
  <c r="J106" i="8"/>
  <c r="E106" i="8"/>
  <c r="J105" i="8"/>
  <c r="E105" i="8"/>
  <c r="J104" i="8"/>
  <c r="E104" i="8"/>
  <c r="J103" i="8"/>
  <c r="E103" i="8"/>
  <c r="J102" i="8"/>
  <c r="E102" i="8"/>
  <c r="J101" i="8"/>
  <c r="E101" i="8"/>
  <c r="J100" i="8"/>
  <c r="E100" i="8"/>
  <c r="J99" i="8"/>
  <c r="E99" i="8"/>
  <c r="J98" i="8"/>
  <c r="E98" i="8"/>
  <c r="J97" i="8"/>
  <c r="E97" i="8"/>
  <c r="J96" i="8"/>
  <c r="E96" i="8"/>
  <c r="J95" i="8"/>
  <c r="E95" i="8"/>
  <c r="J94" i="8"/>
  <c r="E94" i="8"/>
  <c r="J93" i="8"/>
  <c r="E93" i="8"/>
  <c r="J92" i="8"/>
  <c r="E92" i="8"/>
  <c r="J91" i="8"/>
  <c r="E91" i="8"/>
  <c r="J90" i="8"/>
  <c r="E90" i="8"/>
  <c r="J89" i="8"/>
  <c r="E89" i="8"/>
  <c r="J88" i="8"/>
  <c r="E88" i="8"/>
  <c r="J87" i="8"/>
  <c r="E87" i="8"/>
  <c r="J86" i="8"/>
  <c r="E86" i="8"/>
  <c r="J85" i="8"/>
  <c r="E85" i="8"/>
  <c r="J84" i="8"/>
  <c r="E84" i="8"/>
  <c r="J83" i="8"/>
  <c r="E83" i="8"/>
  <c r="J82" i="8"/>
  <c r="E82" i="8"/>
  <c r="J81" i="8"/>
  <c r="E81" i="8"/>
  <c r="J80" i="8"/>
  <c r="E80" i="8"/>
  <c r="J79" i="8"/>
  <c r="E79" i="8"/>
  <c r="J78" i="8"/>
  <c r="E78" i="8"/>
  <c r="J77" i="8"/>
  <c r="E77" i="8"/>
  <c r="J76" i="8"/>
  <c r="E76" i="8"/>
  <c r="J75" i="8"/>
  <c r="E75" i="8"/>
  <c r="J74" i="8"/>
  <c r="E74" i="8"/>
  <c r="J73" i="8"/>
  <c r="E73" i="8"/>
  <c r="J72" i="8"/>
  <c r="E72" i="8"/>
  <c r="J71" i="8"/>
  <c r="E71" i="8"/>
  <c r="J70" i="8"/>
  <c r="E70" i="8"/>
  <c r="J69" i="8"/>
  <c r="E69" i="8"/>
  <c r="J68" i="8"/>
  <c r="E68" i="8"/>
  <c r="J67" i="8"/>
  <c r="E67" i="8"/>
  <c r="J66" i="8"/>
  <c r="E66" i="8"/>
  <c r="J65" i="8"/>
  <c r="E65" i="8"/>
  <c r="J64" i="8"/>
  <c r="E64" i="8"/>
  <c r="J63" i="8"/>
  <c r="E63" i="8"/>
  <c r="J62" i="8"/>
  <c r="E62" i="8"/>
  <c r="J61" i="8"/>
  <c r="E61" i="8"/>
  <c r="J60" i="8"/>
  <c r="E60" i="8"/>
  <c r="J59" i="8"/>
  <c r="E59" i="8"/>
  <c r="J58" i="8"/>
  <c r="E58" i="8"/>
  <c r="J57" i="8"/>
  <c r="E57" i="8"/>
  <c r="J56" i="8"/>
  <c r="E56" i="8"/>
  <c r="J55" i="8"/>
  <c r="E55" i="8"/>
  <c r="J54" i="8"/>
  <c r="E54" i="8"/>
  <c r="J53" i="8"/>
  <c r="E53" i="8"/>
  <c r="J52" i="8"/>
  <c r="E52" i="8"/>
  <c r="J51" i="8"/>
  <c r="E51" i="8"/>
  <c r="J50" i="8"/>
  <c r="E50" i="8"/>
  <c r="J49" i="8"/>
  <c r="E49" i="8"/>
  <c r="J48" i="8"/>
  <c r="E48" i="8"/>
  <c r="J47" i="8"/>
  <c r="E47" i="8"/>
  <c r="J46" i="8"/>
  <c r="E46" i="8"/>
  <c r="J45" i="8"/>
  <c r="E45" i="8"/>
  <c r="J44" i="8"/>
  <c r="E44" i="8"/>
  <c r="J43" i="8"/>
  <c r="E43" i="8"/>
  <c r="J42" i="8"/>
  <c r="E42" i="8"/>
  <c r="J41" i="8"/>
  <c r="E41" i="8"/>
  <c r="J40" i="8"/>
  <c r="E40" i="8"/>
  <c r="J39" i="8"/>
  <c r="E39" i="8"/>
  <c r="J38" i="8"/>
  <c r="E38" i="8"/>
  <c r="J37" i="8"/>
  <c r="E37" i="8"/>
  <c r="J36" i="8"/>
  <c r="E36" i="8"/>
  <c r="J35" i="8"/>
  <c r="E35" i="8"/>
  <c r="J34" i="8"/>
  <c r="E34" i="8"/>
  <c r="J33" i="8"/>
  <c r="E33" i="8"/>
  <c r="J32" i="8"/>
  <c r="E32" i="8"/>
  <c r="J31" i="8"/>
  <c r="K30" i="1" s="1"/>
  <c r="E31" i="8"/>
  <c r="J30" i="8"/>
  <c r="E30" i="8"/>
  <c r="J29" i="8"/>
  <c r="E29" i="8"/>
  <c r="J28" i="8"/>
  <c r="E28" i="8"/>
  <c r="J27" i="8"/>
  <c r="E27" i="8"/>
  <c r="J26" i="8"/>
  <c r="E26" i="8"/>
  <c r="J25" i="8"/>
  <c r="E25" i="8"/>
  <c r="J24" i="8"/>
  <c r="E24" i="8"/>
  <c r="J23" i="8"/>
  <c r="E23" i="8"/>
  <c r="J22" i="8"/>
  <c r="E22" i="8"/>
  <c r="J21" i="8"/>
  <c r="E21" i="8"/>
  <c r="J20" i="8"/>
  <c r="E20" i="8"/>
  <c r="J19" i="8"/>
  <c r="E19" i="8"/>
  <c r="J18" i="8"/>
  <c r="E18" i="8"/>
  <c r="J17" i="8"/>
  <c r="E17" i="8"/>
  <c r="J16" i="8"/>
  <c r="E16" i="8"/>
  <c r="J15" i="8"/>
  <c r="E15" i="8"/>
  <c r="J14" i="8"/>
  <c r="E14" i="8"/>
  <c r="E13" i="8"/>
  <c r="J12" i="8"/>
  <c r="E12" i="8"/>
  <c r="J11" i="8"/>
  <c r="E11" i="8"/>
  <c r="J10" i="8"/>
  <c r="E10" i="8"/>
  <c r="J9" i="8"/>
  <c r="E9" i="8"/>
  <c r="J8" i="8"/>
  <c r="E8" i="8"/>
  <c r="J7" i="8"/>
  <c r="E7" i="8"/>
  <c r="J6" i="8"/>
  <c r="E6" i="8"/>
  <c r="J5" i="8"/>
  <c r="E5" i="8"/>
  <c r="A120" i="1" l="1"/>
  <c r="B120" i="1" s="1"/>
  <c r="A119" i="1"/>
  <c r="A118" i="1"/>
  <c r="C118" i="1" s="1"/>
  <c r="A117" i="1"/>
  <c r="C117" i="1" s="1"/>
  <c r="A116" i="1"/>
  <c r="D116" i="1" s="1"/>
  <c r="A115" i="1"/>
  <c r="D115" i="1" s="1"/>
  <c r="A114" i="1"/>
  <c r="B114" i="1" s="1"/>
  <c r="A113" i="1"/>
  <c r="F113" i="1" s="1"/>
  <c r="A112" i="1"/>
  <c r="B112" i="1" s="1"/>
  <c r="A111" i="1"/>
  <c r="C111" i="1" s="1"/>
  <c r="A110" i="1"/>
  <c r="F110" i="1" s="1"/>
  <c r="A109" i="1"/>
  <c r="A108" i="1"/>
  <c r="B108" i="1" s="1"/>
  <c r="A107" i="1"/>
  <c r="A106" i="1"/>
  <c r="F106" i="1" s="1"/>
  <c r="A105" i="1"/>
  <c r="D105" i="1" s="1"/>
  <c r="A104" i="1"/>
  <c r="D104" i="1" s="1"/>
  <c r="A103" i="1"/>
  <c r="D103" i="1" s="1"/>
  <c r="A102" i="1"/>
  <c r="C102" i="1" s="1"/>
  <c r="A101" i="1"/>
  <c r="A100" i="1"/>
  <c r="F100" i="1" s="1"/>
  <c r="A99" i="1"/>
  <c r="B99" i="1" s="1"/>
  <c r="A98" i="1"/>
  <c r="B98" i="1" s="1"/>
  <c r="A97" i="1"/>
  <c r="C97" i="1" s="1"/>
  <c r="A96" i="1"/>
  <c r="D96" i="1" s="1"/>
  <c r="A95" i="1"/>
  <c r="B95" i="1" s="1"/>
  <c r="A94" i="1"/>
  <c r="C94" i="1" s="1"/>
  <c r="A93" i="1"/>
  <c r="B93" i="1" s="1"/>
  <c r="A92" i="1"/>
  <c r="C92" i="1" s="1"/>
  <c r="A91" i="1"/>
  <c r="C91" i="1" s="1"/>
  <c r="A90" i="1"/>
  <c r="B90" i="1" s="1"/>
  <c r="A89" i="1"/>
  <c r="D89" i="1" s="1"/>
  <c r="A88" i="1"/>
  <c r="F88" i="1" s="1"/>
  <c r="A87" i="1"/>
  <c r="D87" i="1" s="1"/>
  <c r="A86" i="1"/>
  <c r="B86" i="1" s="1"/>
  <c r="A85" i="1"/>
  <c r="C85" i="1" s="1"/>
  <c r="A84" i="1"/>
  <c r="F84" i="1" s="1"/>
  <c r="A83" i="1"/>
  <c r="D83" i="1" s="1"/>
  <c r="A82" i="1"/>
  <c r="D82" i="1" s="1"/>
  <c r="A81" i="1"/>
  <c r="D81" i="1" s="1"/>
  <c r="A80" i="1"/>
  <c r="F80" i="1" s="1"/>
  <c r="A79" i="1"/>
  <c r="C79" i="1" s="1"/>
  <c r="A78" i="1"/>
  <c r="F78" i="1" s="1"/>
  <c r="A77" i="1"/>
  <c r="D77" i="1" s="1"/>
  <c r="A74" i="1"/>
  <c r="F74" i="1" s="1"/>
  <c r="A73" i="1"/>
  <c r="D73" i="1" s="1"/>
  <c r="A72" i="1"/>
  <c r="D72" i="1" s="1"/>
  <c r="A71" i="1"/>
  <c r="C71" i="1" s="1"/>
  <c r="A70" i="1"/>
  <c r="F70" i="1" s="1"/>
  <c r="A69" i="1"/>
  <c r="F69" i="1" s="1"/>
  <c r="A68" i="1"/>
  <c r="B68" i="1" s="1"/>
  <c r="A67" i="1"/>
  <c r="F67" i="1" s="1"/>
  <c r="A66" i="1"/>
  <c r="B66" i="1" s="1"/>
  <c r="A65" i="1"/>
  <c r="A64" i="1"/>
  <c r="C64" i="1" s="1"/>
  <c r="A63" i="1"/>
  <c r="D63" i="1" s="1"/>
  <c r="A62" i="1"/>
  <c r="F62" i="1" s="1"/>
  <c r="A61" i="1"/>
  <c r="B61" i="1" s="1"/>
  <c r="A60" i="1"/>
  <c r="C60" i="1" s="1"/>
  <c r="A59" i="1"/>
  <c r="C59" i="1" s="1"/>
  <c r="A58" i="1"/>
  <c r="A57" i="1"/>
  <c r="B57" i="1" s="1"/>
  <c r="A56" i="1"/>
  <c r="C56" i="1" s="1"/>
  <c r="A55" i="1"/>
  <c r="F55" i="1" s="1"/>
  <c r="A54" i="1"/>
  <c r="A53" i="1"/>
  <c r="C53" i="1" s="1"/>
  <c r="A52" i="1"/>
  <c r="D52" i="1" s="1"/>
  <c r="A51" i="1"/>
  <c r="C51" i="1" s="1"/>
  <c r="A50" i="1"/>
  <c r="D50" i="1" s="1"/>
  <c r="A49" i="1"/>
  <c r="C49" i="1" s="1"/>
  <c r="A48" i="1"/>
  <c r="D48" i="1" s="1"/>
  <c r="A47" i="1"/>
  <c r="F47" i="1" s="1"/>
  <c r="A46" i="1"/>
  <c r="C46" i="1" s="1"/>
  <c r="A45" i="1"/>
  <c r="C45" i="1" s="1"/>
  <c r="A44" i="1"/>
  <c r="F44" i="1" s="1"/>
  <c r="A43" i="1"/>
  <c r="B43" i="1" s="1"/>
  <c r="A42" i="1"/>
  <c r="D42" i="1" s="1"/>
  <c r="A41" i="1"/>
  <c r="B41" i="1" s="1"/>
  <c r="A40" i="1"/>
  <c r="F40" i="1" s="1"/>
  <c r="A39" i="1"/>
  <c r="B39" i="1" s="1"/>
  <c r="A38" i="1"/>
  <c r="F38" i="1" s="1"/>
  <c r="A37" i="1"/>
  <c r="C37" i="1" s="1"/>
  <c r="A36" i="1"/>
  <c r="D36" i="1" s="1"/>
  <c r="A35" i="1"/>
  <c r="B35" i="1" s="1"/>
  <c r="A34" i="1"/>
  <c r="B34" i="1" s="1"/>
  <c r="A33" i="1"/>
  <c r="D33" i="1" s="1"/>
  <c r="A32" i="1"/>
  <c r="B32" i="1" s="1"/>
  <c r="A31" i="1"/>
  <c r="C31" i="1" s="1"/>
  <c r="A29" i="1"/>
  <c r="D29" i="1" s="1"/>
  <c r="A28" i="1"/>
  <c r="D28" i="1" s="1"/>
  <c r="A27" i="1"/>
  <c r="A26" i="1"/>
  <c r="B26" i="1" s="1"/>
  <c r="A25" i="1"/>
  <c r="A24" i="1"/>
  <c r="B24" i="1" s="1"/>
  <c r="A23" i="1"/>
  <c r="A22" i="1"/>
  <c r="F22" i="1" s="1"/>
  <c r="A21" i="1"/>
  <c r="A20" i="1"/>
  <c r="F20" i="1" s="1"/>
  <c r="A19" i="1"/>
  <c r="F19" i="1" s="1"/>
  <c r="A18" i="1"/>
  <c r="A17" i="1"/>
  <c r="C17" i="1" s="1"/>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5" i="8"/>
  <c r="K24" i="8"/>
  <c r="K23" i="8"/>
  <c r="K22" i="8"/>
  <c r="K21" i="8"/>
  <c r="K20" i="8"/>
  <c r="K19" i="8"/>
  <c r="K18" i="8"/>
  <c r="K17" i="8"/>
  <c r="K16" i="8"/>
  <c r="K15" i="8"/>
  <c r="K14" i="8"/>
  <c r="K13" i="8"/>
  <c r="L107" i="10"/>
  <c r="L106" i="10"/>
  <c r="L105" i="10"/>
  <c r="L104" i="10"/>
  <c r="L103" i="10"/>
  <c r="L102" i="10"/>
  <c r="L101" i="10"/>
  <c r="L100" i="10"/>
  <c r="L99" i="10"/>
  <c r="L98" i="10"/>
  <c r="L97" i="10"/>
  <c r="L96" i="10"/>
  <c r="L95" i="10"/>
  <c r="L94" i="10"/>
  <c r="L93" i="10"/>
  <c r="L92" i="10"/>
  <c r="L91" i="10"/>
  <c r="L90" i="10"/>
  <c r="L89" i="10"/>
  <c r="L88" i="10"/>
  <c r="L87" i="10"/>
  <c r="L86" i="10"/>
  <c r="L85" i="10"/>
  <c r="L84" i="10"/>
  <c r="L83" i="10"/>
  <c r="L82" i="10"/>
  <c r="L81" i="10"/>
  <c r="L80" i="10"/>
  <c r="L79" i="10"/>
  <c r="L78" i="10"/>
  <c r="L77" i="10"/>
  <c r="L76" i="10"/>
  <c r="L75" i="10"/>
  <c r="L74" i="10"/>
  <c r="L73" i="10"/>
  <c r="L72" i="10"/>
  <c r="L71" i="10"/>
  <c r="L70" i="10"/>
  <c r="L69" i="10"/>
  <c r="L68" i="10"/>
  <c r="L67" i="10"/>
  <c r="L66" i="10"/>
  <c r="L65" i="10"/>
  <c r="L64"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6" i="10"/>
  <c r="L15" i="10"/>
  <c r="L14" i="10"/>
  <c r="L13" i="10"/>
  <c r="L12" i="10"/>
  <c r="L11" i="10"/>
  <c r="L10" i="10"/>
  <c r="L9" i="10"/>
  <c r="L8" i="10"/>
  <c r="L7" i="10"/>
  <c r="L6" i="10"/>
  <c r="L5" i="10"/>
  <c r="L4" i="10"/>
  <c r="J77" i="7"/>
  <c r="I77" i="7"/>
  <c r="H77" i="7"/>
  <c r="J76" i="7"/>
  <c r="I76" i="7"/>
  <c r="H76" i="7"/>
  <c r="J75" i="7"/>
  <c r="I75" i="7"/>
  <c r="H75" i="7"/>
  <c r="J74" i="7"/>
  <c r="I74" i="7"/>
  <c r="H74" i="7"/>
  <c r="E4" i="8"/>
  <c r="J4" i="8"/>
  <c r="K76" i="1" s="1"/>
  <c r="E17" i="10"/>
  <c r="J107" i="7"/>
  <c r="H107" i="7"/>
  <c r="F107" i="7"/>
  <c r="J106" i="7"/>
  <c r="H106" i="7"/>
  <c r="F106" i="7"/>
  <c r="J88" i="7"/>
  <c r="H88" i="7"/>
  <c r="F88" i="7"/>
  <c r="J73" i="7"/>
  <c r="I73" i="7"/>
  <c r="H73" i="7"/>
  <c r="J48" i="7"/>
  <c r="I48" i="7"/>
  <c r="H48" i="7"/>
  <c r="J105" i="7"/>
  <c r="H105" i="7"/>
  <c r="J104" i="7"/>
  <c r="H104" i="7"/>
  <c r="J103" i="7"/>
  <c r="H103" i="7"/>
  <c r="J102" i="7"/>
  <c r="H102" i="7"/>
  <c r="J101" i="7"/>
  <c r="H101" i="7"/>
  <c r="J100" i="7"/>
  <c r="H100" i="7"/>
  <c r="J99" i="7"/>
  <c r="H99" i="7"/>
  <c r="J98" i="7"/>
  <c r="H98" i="7"/>
  <c r="J97" i="7"/>
  <c r="H97" i="7"/>
  <c r="J96" i="7"/>
  <c r="H96" i="7"/>
  <c r="J95" i="7"/>
  <c r="H95" i="7"/>
  <c r="J94" i="7"/>
  <c r="H94" i="7"/>
  <c r="J93" i="7"/>
  <c r="H93" i="7"/>
  <c r="J92" i="7"/>
  <c r="H92" i="7"/>
  <c r="J91" i="7"/>
  <c r="H91" i="7"/>
  <c r="J90" i="7"/>
  <c r="H90" i="7"/>
  <c r="J89" i="7"/>
  <c r="H89" i="7"/>
  <c r="J87" i="7"/>
  <c r="H87" i="7"/>
  <c r="J86" i="7"/>
  <c r="H86" i="7"/>
  <c r="J85" i="7"/>
  <c r="H85" i="7"/>
  <c r="J84" i="7"/>
  <c r="H84" i="7"/>
  <c r="J83" i="7"/>
  <c r="H83" i="7"/>
  <c r="J82" i="7"/>
  <c r="H82" i="7"/>
  <c r="J72" i="7"/>
  <c r="I72" i="7"/>
  <c r="H72" i="7"/>
  <c r="J71" i="7"/>
  <c r="I71" i="7"/>
  <c r="H71" i="7"/>
  <c r="J70" i="7"/>
  <c r="I70" i="7"/>
  <c r="H70" i="7"/>
  <c r="J69" i="7"/>
  <c r="I69" i="7"/>
  <c r="H69" i="7"/>
  <c r="J68" i="7"/>
  <c r="I68" i="7"/>
  <c r="H68" i="7"/>
  <c r="J67" i="7"/>
  <c r="I67" i="7"/>
  <c r="H67" i="7"/>
  <c r="J66" i="7"/>
  <c r="I66" i="7"/>
  <c r="H66" i="7"/>
  <c r="J65" i="7"/>
  <c r="I65" i="7"/>
  <c r="H65" i="7"/>
  <c r="J64" i="7"/>
  <c r="I64" i="7"/>
  <c r="H64" i="7"/>
  <c r="J62" i="7"/>
  <c r="I62" i="7"/>
  <c r="H62" i="7"/>
  <c r="J61" i="7"/>
  <c r="I61" i="7"/>
  <c r="H61" i="7"/>
  <c r="J60" i="7"/>
  <c r="I60" i="7"/>
  <c r="H60" i="7"/>
  <c r="J59" i="7"/>
  <c r="I59" i="7"/>
  <c r="H59" i="7"/>
  <c r="J58" i="7"/>
  <c r="I58" i="7"/>
  <c r="H58" i="7"/>
  <c r="J57" i="7"/>
  <c r="I57" i="7"/>
  <c r="H57" i="7"/>
  <c r="J56" i="7"/>
  <c r="I56" i="7"/>
  <c r="H56" i="7"/>
  <c r="J55" i="7"/>
  <c r="I55" i="7"/>
  <c r="H55" i="7"/>
  <c r="J54" i="7"/>
  <c r="I54" i="7"/>
  <c r="H54" i="7"/>
  <c r="J53" i="7"/>
  <c r="I53" i="7"/>
  <c r="H53" i="7"/>
  <c r="J52" i="7"/>
  <c r="I52" i="7"/>
  <c r="H52" i="7"/>
  <c r="J51" i="7"/>
  <c r="I51" i="7"/>
  <c r="H51" i="7"/>
  <c r="J50" i="7"/>
  <c r="I50" i="7"/>
  <c r="H50" i="7"/>
  <c r="J49" i="7"/>
  <c r="I49" i="7"/>
  <c r="H49" i="7"/>
  <c r="J47" i="7"/>
  <c r="I47" i="7"/>
  <c r="H47" i="7"/>
  <c r="J46" i="7"/>
  <c r="I46" i="7"/>
  <c r="H46" i="7"/>
  <c r="J45" i="7"/>
  <c r="I45" i="7"/>
  <c r="H45" i="7"/>
  <c r="J44" i="7"/>
  <c r="I44" i="7"/>
  <c r="H44" i="7"/>
  <c r="J43" i="7"/>
  <c r="H43" i="7"/>
  <c r="J42" i="7"/>
  <c r="H42" i="7"/>
  <c r="J41" i="7"/>
  <c r="I41" i="7"/>
  <c r="H41" i="7"/>
  <c r="J40" i="7"/>
  <c r="I40" i="7"/>
  <c r="H40" i="7"/>
  <c r="J39" i="7"/>
  <c r="I39" i="7"/>
  <c r="H39" i="7"/>
  <c r="J38" i="7"/>
  <c r="I38" i="7"/>
  <c r="H38" i="7"/>
  <c r="J37" i="7"/>
  <c r="I37" i="7"/>
  <c r="H37" i="7"/>
  <c r="J36" i="7"/>
  <c r="I36" i="7"/>
  <c r="H36" i="7"/>
  <c r="J35" i="7"/>
  <c r="I35" i="7"/>
  <c r="H35" i="7"/>
  <c r="J34" i="7"/>
  <c r="I34" i="7"/>
  <c r="H34" i="7"/>
  <c r="J33" i="7"/>
  <c r="I33" i="7"/>
  <c r="H33" i="7"/>
  <c r="J32" i="7"/>
  <c r="I32" i="7"/>
  <c r="H32" i="7"/>
  <c r="J31" i="7"/>
  <c r="I31" i="7"/>
  <c r="H31" i="7"/>
  <c r="J30" i="7"/>
  <c r="I30" i="7"/>
  <c r="H30" i="7"/>
  <c r="J29" i="7"/>
  <c r="I29" i="7"/>
  <c r="H29" i="7"/>
  <c r="J28" i="7"/>
  <c r="I28" i="7"/>
  <c r="H28" i="7"/>
  <c r="J27" i="7"/>
  <c r="I27" i="7"/>
  <c r="H27" i="7"/>
  <c r="J26" i="7"/>
  <c r="I26" i="7"/>
  <c r="H26" i="7"/>
  <c r="J25" i="7"/>
  <c r="I25" i="7"/>
  <c r="H25" i="7"/>
  <c r="J24" i="7"/>
  <c r="I24" i="7"/>
  <c r="H24" i="7"/>
  <c r="J23" i="7"/>
  <c r="I23" i="7"/>
  <c r="H23" i="7"/>
  <c r="J22" i="7"/>
  <c r="I22" i="7"/>
  <c r="H22" i="7"/>
  <c r="J21" i="7"/>
  <c r="I21" i="7"/>
  <c r="H21" i="7"/>
  <c r="J20" i="7"/>
  <c r="I20" i="7"/>
  <c r="H20" i="7"/>
  <c r="J19" i="7"/>
  <c r="I19" i="7"/>
  <c r="H19" i="7"/>
  <c r="J18" i="7"/>
  <c r="I18" i="7"/>
  <c r="H18" i="7"/>
  <c r="J16" i="7"/>
  <c r="I16" i="7"/>
  <c r="H16" i="7"/>
  <c r="J15" i="7"/>
  <c r="I15" i="7"/>
  <c r="H15" i="7"/>
  <c r="J14" i="7"/>
  <c r="I14" i="7"/>
  <c r="H14" i="7"/>
  <c r="J13" i="7"/>
  <c r="I13" i="7"/>
  <c r="H13" i="7"/>
  <c r="J12" i="7"/>
  <c r="H12" i="7"/>
  <c r="J11" i="7"/>
  <c r="H11" i="7"/>
  <c r="J10" i="7"/>
  <c r="I10" i="7"/>
  <c r="H10" i="7"/>
  <c r="J9" i="7"/>
  <c r="I9" i="7"/>
  <c r="H9" i="7"/>
  <c r="J8" i="7"/>
  <c r="I8" i="7"/>
  <c r="H8" i="7"/>
  <c r="J7" i="7"/>
  <c r="I7" i="7"/>
  <c r="H7" i="7"/>
  <c r="J6" i="7"/>
  <c r="I6" i="7"/>
  <c r="H6" i="7"/>
  <c r="J5" i="7"/>
  <c r="I5" i="7"/>
  <c r="H5" i="7"/>
  <c r="J4" i="7"/>
  <c r="I4" i="7"/>
  <c r="H4" i="7"/>
  <c r="J3" i="7"/>
  <c r="I3" i="7"/>
  <c r="F105" i="7"/>
  <c r="F104" i="7"/>
  <c r="F103" i="7"/>
  <c r="F102" i="7"/>
  <c r="F101" i="7"/>
  <c r="F100" i="7"/>
  <c r="F99" i="7"/>
  <c r="F98" i="7"/>
  <c r="F97" i="7"/>
  <c r="F96" i="7"/>
  <c r="F95" i="7"/>
  <c r="F94" i="7"/>
  <c r="F93" i="7"/>
  <c r="F92" i="7"/>
  <c r="F91" i="7"/>
  <c r="F90" i="7"/>
  <c r="F89" i="7"/>
  <c r="F87" i="7"/>
  <c r="F86" i="7"/>
  <c r="F85" i="7"/>
  <c r="F84" i="7"/>
  <c r="I43" i="7"/>
  <c r="F12" i="7"/>
  <c r="F11" i="7"/>
  <c r="I42" i="7"/>
  <c r="F82" i="7"/>
  <c r="F83" i="7"/>
  <c r="I11" i="1"/>
  <c r="B4" i="1"/>
  <c r="K12" i="8"/>
  <c r="A16" i="1"/>
  <c r="C16" i="1" s="1"/>
  <c r="T10" i="1"/>
  <c r="T9" i="1"/>
  <c r="T8" i="1"/>
  <c r="T7" i="1"/>
  <c r="T6" i="1"/>
  <c r="T5" i="1"/>
  <c r="T4" i="1"/>
  <c r="L3" i="10"/>
  <c r="F11" i="1"/>
  <c r="H11" i="1"/>
  <c r="G11" i="1"/>
  <c r="E11" i="1"/>
  <c r="F12" i="1"/>
  <c r="J6" i="1"/>
  <c r="J4" i="1"/>
  <c r="B7" i="1"/>
  <c r="B6" i="1"/>
  <c r="D5" i="1"/>
  <c r="F5" i="1"/>
  <c r="J7" i="1"/>
  <c r="G6" i="1"/>
  <c r="C17" i="10"/>
  <c r="B75" i="1"/>
  <c r="C116" i="1"/>
  <c r="B116" i="1"/>
  <c r="D120" i="1"/>
  <c r="C120" i="1"/>
  <c r="K120" i="1" l="1"/>
  <c r="K116" i="1"/>
  <c r="B111" i="1"/>
  <c r="D111" i="1"/>
  <c r="K111" i="1" s="1"/>
  <c r="C63" i="1"/>
  <c r="K63" i="1" s="1"/>
  <c r="C67" i="1"/>
  <c r="F71" i="1"/>
  <c r="C100" i="1"/>
  <c r="F43" i="1"/>
  <c r="D108" i="1"/>
  <c r="C96" i="1"/>
  <c r="K96" i="1" s="1"/>
  <c r="D100" i="1"/>
  <c r="D118" i="1"/>
  <c r="D90" i="1"/>
  <c r="F111" i="1"/>
  <c r="B118" i="1"/>
  <c r="F118" i="1"/>
  <c r="I95" i="7"/>
  <c r="F96" i="1"/>
  <c r="I82" i="7"/>
  <c r="I92" i="7"/>
  <c r="I100" i="7"/>
  <c r="I107" i="7"/>
  <c r="C47" i="1"/>
  <c r="F92" i="1"/>
  <c r="F108" i="1"/>
  <c r="I84" i="7"/>
  <c r="I89" i="7"/>
  <c r="I93" i="7"/>
  <c r="I97" i="7"/>
  <c r="I101" i="7"/>
  <c r="I105" i="7"/>
  <c r="I106" i="7"/>
  <c r="I83" i="7"/>
  <c r="I86" i="7"/>
  <c r="I99" i="7"/>
  <c r="I87" i="7"/>
  <c r="I104" i="7"/>
  <c r="F39" i="1"/>
  <c r="B92" i="1"/>
  <c r="D66" i="1"/>
  <c r="B100" i="1"/>
  <c r="C108" i="1"/>
  <c r="I11" i="7"/>
  <c r="I85" i="7"/>
  <c r="I90" i="7"/>
  <c r="I94" i="7"/>
  <c r="I98" i="7"/>
  <c r="I102" i="7"/>
  <c r="I88" i="7"/>
  <c r="I12" i="7"/>
  <c r="I91" i="7"/>
  <c r="I103" i="7"/>
  <c r="B96" i="1"/>
  <c r="I96" i="7"/>
  <c r="D74" i="1"/>
  <c r="B50" i="1"/>
  <c r="D46" i="1"/>
  <c r="B103" i="1"/>
  <c r="C50" i="1"/>
  <c r="E50" i="1" s="1"/>
  <c r="F50" i="1"/>
  <c r="D70" i="1"/>
  <c r="C74" i="1"/>
  <c r="C66" i="1"/>
  <c r="C70" i="1"/>
  <c r="F59" i="1"/>
  <c r="D47" i="1"/>
  <c r="D92" i="1"/>
  <c r="K92" i="1" s="1"/>
  <c r="F63" i="1"/>
  <c r="F51" i="1"/>
  <c r="B63" i="1"/>
  <c r="D43" i="1"/>
  <c r="F45" i="1"/>
  <c r="C57" i="1"/>
  <c r="C90" i="1"/>
  <c r="D98" i="1"/>
  <c r="C78" i="1"/>
  <c r="F86" i="1"/>
  <c r="C82" i="1"/>
  <c r="E82" i="1" s="1"/>
  <c r="D94" i="1"/>
  <c r="K94" i="1" s="1"/>
  <c r="F82" i="1"/>
  <c r="C103" i="1"/>
  <c r="E103" i="1" s="1"/>
  <c r="B70" i="1"/>
  <c r="F66" i="1"/>
  <c r="F17" i="1"/>
  <c r="B74" i="1"/>
  <c r="B20" i="1"/>
  <c r="C73" i="1"/>
  <c r="K73" i="1" s="1"/>
  <c r="F53" i="1"/>
  <c r="F73" i="1"/>
  <c r="C86" i="1"/>
  <c r="C110" i="1"/>
  <c r="D78" i="1"/>
  <c r="D45" i="1"/>
  <c r="K45" i="1" s="1"/>
  <c r="B82" i="1"/>
  <c r="F90" i="1"/>
  <c r="B85" i="1"/>
  <c r="D40" i="1"/>
  <c r="F33" i="1"/>
  <c r="D32" i="1"/>
  <c r="C28" i="1"/>
  <c r="K28" i="1" s="1"/>
  <c r="B19" i="1"/>
  <c r="B45" i="1"/>
  <c r="B73" i="1"/>
  <c r="C20" i="1"/>
  <c r="D20" i="1"/>
  <c r="B110" i="1"/>
  <c r="F114" i="1"/>
  <c r="F98" i="1"/>
  <c r="D86" i="1"/>
  <c r="C106" i="1"/>
  <c r="B28" i="1"/>
  <c r="C98" i="1"/>
  <c r="B94" i="1"/>
  <c r="F94" i="1"/>
  <c r="B52" i="1"/>
  <c r="B78" i="1"/>
  <c r="D37" i="1"/>
  <c r="K37" i="1" s="1"/>
  <c r="C33" i="1"/>
  <c r="E33" i="1" s="1"/>
  <c r="D113" i="1"/>
  <c r="F89" i="1"/>
  <c r="F85" i="1"/>
  <c r="B17" i="1"/>
  <c r="D17" i="1"/>
  <c r="B56" i="1"/>
  <c r="F117" i="1"/>
  <c r="B117" i="1"/>
  <c r="B49" i="1"/>
  <c r="B33" i="1"/>
  <c r="F105" i="1"/>
  <c r="D93" i="1"/>
  <c r="C89" i="1"/>
  <c r="E89" i="1" s="1"/>
  <c r="B105" i="1"/>
  <c r="B81" i="1"/>
  <c r="F28" i="1"/>
  <c r="F52" i="1"/>
  <c r="C105" i="1"/>
  <c r="E105" i="1" s="1"/>
  <c r="I105" i="1" s="1"/>
  <c r="F56" i="1"/>
  <c r="C41" i="1"/>
  <c r="C52" i="1"/>
  <c r="K52" i="1" s="1"/>
  <c r="F64" i="1"/>
  <c r="F81" i="1"/>
  <c r="B77" i="1"/>
  <c r="B64" i="1"/>
  <c r="D22" i="1"/>
  <c r="D85" i="1"/>
  <c r="K85" i="1" s="1"/>
  <c r="B89" i="1"/>
  <c r="F93" i="1"/>
  <c r="D26" i="1"/>
  <c r="D117" i="1"/>
  <c r="B113" i="1"/>
  <c r="D56" i="1"/>
  <c r="K56" i="1" s="1"/>
  <c r="F41" i="1"/>
  <c r="C81" i="1"/>
  <c r="E81" i="1" s="1"/>
  <c r="G81" i="1" s="1"/>
  <c r="D41" i="1"/>
  <c r="B37" i="1"/>
  <c r="F37" i="1"/>
  <c r="C22" i="1"/>
  <c r="D19" i="1"/>
  <c r="B22" i="1"/>
  <c r="F26" i="1"/>
  <c r="C35" i="1"/>
  <c r="D64" i="1"/>
  <c r="K64" i="1" s="1"/>
  <c r="C32" i="1"/>
  <c r="E32" i="1" s="1"/>
  <c r="G32" i="1" s="1"/>
  <c r="B67" i="1"/>
  <c r="D110" i="1"/>
  <c r="D57" i="1"/>
  <c r="C39" i="1"/>
  <c r="D39" i="1"/>
  <c r="D114" i="1"/>
  <c r="F103" i="1"/>
  <c r="C114" i="1"/>
  <c r="C43" i="1"/>
  <c r="F35" i="1"/>
  <c r="D60" i="1"/>
  <c r="K60" i="1" s="1"/>
  <c r="D35" i="1"/>
  <c r="F60" i="1"/>
  <c r="D71" i="1"/>
  <c r="F32" i="1"/>
  <c r="B71" i="1"/>
  <c r="D67" i="1"/>
  <c r="B53" i="1"/>
  <c r="F57" i="1"/>
  <c r="C26" i="1"/>
  <c r="B60" i="1"/>
  <c r="B47" i="1"/>
  <c r="F49" i="1"/>
  <c r="D53" i="1"/>
  <c r="K53" i="1" s="1"/>
  <c r="D49" i="1"/>
  <c r="C93" i="1"/>
  <c r="D55" i="1"/>
  <c r="D59" i="1"/>
  <c r="K59" i="1" s="1"/>
  <c r="B69" i="1"/>
  <c r="B36" i="1"/>
  <c r="B91" i="1"/>
  <c r="D80" i="1"/>
  <c r="B80" i="1"/>
  <c r="C34" i="1"/>
  <c r="C24" i="1"/>
  <c r="B16" i="1"/>
  <c r="D31" i="1"/>
  <c r="K31" i="1" s="1"/>
  <c r="C62" i="1"/>
  <c r="B97" i="1"/>
  <c r="D97" i="1"/>
  <c r="K97" i="1" s="1"/>
  <c r="B48" i="1"/>
  <c r="D34" i="1"/>
  <c r="B72" i="1"/>
  <c r="D38" i="1"/>
  <c r="B46" i="1"/>
  <c r="D102" i="1"/>
  <c r="F16" i="1"/>
  <c r="C99" i="1"/>
  <c r="B106" i="1"/>
  <c r="D16" i="1"/>
  <c r="K16" i="1" s="1"/>
  <c r="C77" i="1"/>
  <c r="E77" i="1" s="1"/>
  <c r="D24" i="1"/>
  <c r="K24" i="1" s="1"/>
  <c r="C48" i="1"/>
  <c r="K48" i="1" s="1"/>
  <c r="D95" i="1"/>
  <c r="F91" i="1"/>
  <c r="C40" i="1"/>
  <c r="F48" i="1"/>
  <c r="D84" i="1"/>
  <c r="D91" i="1"/>
  <c r="K91" i="1" s="1"/>
  <c r="C80" i="1"/>
  <c r="F34" i="1"/>
  <c r="D106" i="1"/>
  <c r="B62" i="1"/>
  <c r="F46" i="1"/>
  <c r="B84" i="1"/>
  <c r="F24" i="1"/>
  <c r="D51" i="1"/>
  <c r="D69" i="1"/>
  <c r="D99" i="1"/>
  <c r="F36" i="1"/>
  <c r="B38" i="1"/>
  <c r="B40" i="1"/>
  <c r="F42" i="1"/>
  <c r="B44" i="1"/>
  <c r="B51" i="1"/>
  <c r="F72" i="1"/>
  <c r="C95" i="1"/>
  <c r="F97" i="1"/>
  <c r="F99" i="1"/>
  <c r="D21" i="1"/>
  <c r="C21" i="1"/>
  <c r="F21" i="1"/>
  <c r="B21" i="1"/>
  <c r="F119" i="1"/>
  <c r="C119" i="1"/>
  <c r="B119" i="1"/>
  <c r="D119" i="1"/>
  <c r="D75" i="1"/>
  <c r="F75" i="1"/>
  <c r="B79" i="1"/>
  <c r="D79" i="1"/>
  <c r="F79" i="1"/>
  <c r="F83" i="1"/>
  <c r="B83" i="1"/>
  <c r="F87" i="1"/>
  <c r="B87" i="1"/>
  <c r="C87" i="1"/>
  <c r="K87" i="1" s="1"/>
  <c r="C18" i="1"/>
  <c r="F18" i="1"/>
  <c r="B18" i="1"/>
  <c r="C27" i="1"/>
  <c r="F27" i="1"/>
  <c r="B27" i="1"/>
  <c r="D27" i="1"/>
  <c r="F109" i="1"/>
  <c r="B109" i="1"/>
  <c r="D109" i="1"/>
  <c r="C109" i="1"/>
  <c r="D112" i="1"/>
  <c r="C112" i="1"/>
  <c r="F112" i="1"/>
  <c r="B25" i="1"/>
  <c r="D25" i="1"/>
  <c r="F25" i="1"/>
  <c r="C25" i="1"/>
  <c r="B107" i="1"/>
  <c r="D107" i="1"/>
  <c r="C107" i="1"/>
  <c r="F107" i="1"/>
  <c r="F29" i="1"/>
  <c r="C29" i="1"/>
  <c r="K29" i="1" s="1"/>
  <c r="B29" i="1"/>
  <c r="F54" i="1"/>
  <c r="B54" i="1"/>
  <c r="C54" i="1"/>
  <c r="D54" i="1"/>
  <c r="C58" i="1"/>
  <c r="F58" i="1"/>
  <c r="D58" i="1"/>
  <c r="B58" i="1"/>
  <c r="F61" i="1"/>
  <c r="C61" i="1"/>
  <c r="D61" i="1"/>
  <c r="F65" i="1"/>
  <c r="B65" i="1"/>
  <c r="D65" i="1"/>
  <c r="D68" i="1"/>
  <c r="C68" i="1"/>
  <c r="F68" i="1"/>
  <c r="D101" i="1"/>
  <c r="C101" i="1"/>
  <c r="B101" i="1"/>
  <c r="F101" i="1"/>
  <c r="C115" i="1"/>
  <c r="E115" i="1" s="1"/>
  <c r="I115" i="1" s="1"/>
  <c r="F115" i="1"/>
  <c r="B115" i="1"/>
  <c r="C83" i="1"/>
  <c r="K83" i="1" s="1"/>
  <c r="C65" i="1"/>
  <c r="D18" i="1"/>
  <c r="C75" i="1"/>
  <c r="F23" i="1"/>
  <c r="D23" i="1"/>
  <c r="C23" i="1"/>
  <c r="B23" i="1"/>
  <c r="B104" i="1"/>
  <c r="C104" i="1"/>
  <c r="K104" i="1" s="1"/>
  <c r="F104" i="1"/>
  <c r="C113" i="1"/>
  <c r="F77" i="1"/>
  <c r="B31" i="1"/>
  <c r="C38" i="1"/>
  <c r="F120" i="1"/>
  <c r="B55" i="1"/>
  <c r="B59" i="1"/>
  <c r="F31" i="1"/>
  <c r="C44" i="1"/>
  <c r="D44" i="1"/>
  <c r="C36" i="1"/>
  <c r="K36" i="1" s="1"/>
  <c r="C42" i="1"/>
  <c r="K42" i="1" s="1"/>
  <c r="C19" i="1"/>
  <c r="C72" i="1"/>
  <c r="K72" i="1" s="1"/>
  <c r="C69" i="1"/>
  <c r="F95" i="1"/>
  <c r="D62" i="1"/>
  <c r="B42" i="1"/>
  <c r="C88" i="1"/>
  <c r="D88" i="1"/>
  <c r="F102" i="1"/>
  <c r="B102" i="1"/>
  <c r="B88" i="1"/>
  <c r="C84" i="1"/>
  <c r="F116" i="1"/>
  <c r="C55" i="1"/>
  <c r="E120" i="1"/>
  <c r="G120" i="1" s="1"/>
  <c r="E116" i="1"/>
  <c r="G116" i="1" s="1"/>
  <c r="E100" i="1" l="1"/>
  <c r="I100" i="1" s="1"/>
  <c r="K78" i="1"/>
  <c r="K34" i="1"/>
  <c r="K106" i="1"/>
  <c r="K41" i="1"/>
  <c r="K44" i="1"/>
  <c r="K100" i="1"/>
  <c r="K109" i="1"/>
  <c r="K88" i="1"/>
  <c r="K61" i="1"/>
  <c r="E111" i="1"/>
  <c r="I111" i="1" s="1"/>
  <c r="K95" i="1"/>
  <c r="K20" i="1"/>
  <c r="K70" i="1"/>
  <c r="K35" i="1"/>
  <c r="K62" i="1"/>
  <c r="K57" i="1"/>
  <c r="K47" i="1"/>
  <c r="K67" i="1"/>
  <c r="K119" i="1"/>
  <c r="K69" i="1"/>
  <c r="K98" i="1"/>
  <c r="K43" i="1"/>
  <c r="K50" i="1"/>
  <c r="K38" i="1"/>
  <c r="K105" i="1"/>
  <c r="K54" i="1"/>
  <c r="K93" i="1"/>
  <c r="K55" i="1"/>
  <c r="K18" i="1"/>
  <c r="K68" i="1"/>
  <c r="K84" i="1"/>
  <c r="K86" i="1"/>
  <c r="K40" i="1"/>
  <c r="K90" i="1"/>
  <c r="K108" i="1"/>
  <c r="K103" i="1"/>
  <c r="K89" i="1"/>
  <c r="K58" i="1"/>
  <c r="K107" i="1"/>
  <c r="K25" i="1"/>
  <c r="K112" i="1"/>
  <c r="K114" i="1"/>
  <c r="K110" i="1"/>
  <c r="K23" i="1"/>
  <c r="K101" i="1"/>
  <c r="K65" i="1"/>
  <c r="K27" i="1"/>
  <c r="K75" i="1"/>
  <c r="K21" i="1"/>
  <c r="K99" i="1"/>
  <c r="K39" i="1"/>
  <c r="K26" i="1"/>
  <c r="K22" i="1"/>
  <c r="K66" i="1"/>
  <c r="K33" i="1"/>
  <c r="K81" i="1"/>
  <c r="K113" i="1"/>
  <c r="K32" i="1"/>
  <c r="K74" i="1"/>
  <c r="K82" i="1"/>
  <c r="K77" i="1"/>
  <c r="K80" i="1"/>
  <c r="K19" i="1"/>
  <c r="K115" i="1"/>
  <c r="E46" i="1"/>
  <c r="H46" i="1" s="1"/>
  <c r="K46" i="1"/>
  <c r="E49" i="1"/>
  <c r="G49" i="1" s="1"/>
  <c r="K49" i="1"/>
  <c r="E118" i="1"/>
  <c r="H118" i="1" s="1"/>
  <c r="K118" i="1"/>
  <c r="E102" i="1"/>
  <c r="H102" i="1" s="1"/>
  <c r="K102" i="1"/>
  <c r="E71" i="1"/>
  <c r="I71" i="1" s="1"/>
  <c r="K71" i="1"/>
  <c r="E17" i="1"/>
  <c r="I17" i="1" s="1"/>
  <c r="K17" i="1"/>
  <c r="E117" i="1"/>
  <c r="H117" i="1" s="1"/>
  <c r="K117" i="1"/>
  <c r="E79" i="1"/>
  <c r="G79" i="1" s="1"/>
  <c r="K79" i="1"/>
  <c r="E51" i="1"/>
  <c r="G51" i="1" s="1"/>
  <c r="K51" i="1"/>
  <c r="E45" i="1"/>
  <c r="H45" i="1" s="1"/>
  <c r="E63" i="1"/>
  <c r="I63" i="1" s="1"/>
  <c r="E67" i="1"/>
  <c r="H67" i="1" s="1"/>
  <c r="E66" i="1"/>
  <c r="H66" i="1" s="1"/>
  <c r="E108" i="1"/>
  <c r="H108" i="1" s="1"/>
  <c r="E70" i="1"/>
  <c r="I70" i="1" s="1"/>
  <c r="E96" i="1"/>
  <c r="G96" i="1" s="1"/>
  <c r="E92" i="1"/>
  <c r="H92" i="1" s="1"/>
  <c r="E43" i="1"/>
  <c r="I43" i="1" s="1"/>
  <c r="E47" i="1"/>
  <c r="I47" i="1" s="1"/>
  <c r="H103" i="1"/>
  <c r="E90" i="1"/>
  <c r="H90" i="1" s="1"/>
  <c r="E74" i="1"/>
  <c r="I74" i="1" s="1"/>
  <c r="E85" i="1"/>
  <c r="I85" i="1" s="1"/>
  <c r="E114" i="1"/>
  <c r="H114" i="1" s="1"/>
  <c r="E41" i="1"/>
  <c r="G41" i="1" s="1"/>
  <c r="E93" i="1"/>
  <c r="I93" i="1" s="1"/>
  <c r="E57" i="1"/>
  <c r="H57" i="1" s="1"/>
  <c r="E64" i="1"/>
  <c r="G64" i="1" s="1"/>
  <c r="E19" i="1"/>
  <c r="H19" i="1" s="1"/>
  <c r="E80" i="1"/>
  <c r="G80" i="1" s="1"/>
  <c r="E86" i="1"/>
  <c r="I86" i="1" s="1"/>
  <c r="E94" i="1"/>
  <c r="G94" i="1" s="1"/>
  <c r="E56" i="1"/>
  <c r="I56" i="1" s="1"/>
  <c r="E73" i="1"/>
  <c r="I73" i="1" s="1"/>
  <c r="E110" i="1"/>
  <c r="G110" i="1" s="1"/>
  <c r="E53" i="1"/>
  <c r="H53" i="1" s="1"/>
  <c r="E34" i="1"/>
  <c r="H34" i="1" s="1"/>
  <c r="E60" i="1"/>
  <c r="H60" i="1" s="1"/>
  <c r="E37" i="1"/>
  <c r="H37" i="1" s="1"/>
  <c r="E40" i="1"/>
  <c r="I40" i="1" s="1"/>
  <c r="E99" i="1"/>
  <c r="H99" i="1" s="1"/>
  <c r="E31" i="1"/>
  <c r="I31" i="1" s="1"/>
  <c r="E24" i="1"/>
  <c r="G24" i="1" s="1"/>
  <c r="E35" i="1"/>
  <c r="I35" i="1" s="1"/>
  <c r="E78" i="1"/>
  <c r="I78" i="1" s="1"/>
  <c r="E28" i="1"/>
  <c r="G28" i="1" s="1"/>
  <c r="G103" i="1"/>
  <c r="E59" i="1"/>
  <c r="H59" i="1" s="1"/>
  <c r="E98" i="1"/>
  <c r="H98" i="1" s="1"/>
  <c r="E20" i="1"/>
  <c r="I20" i="1" s="1"/>
  <c r="E97" i="1"/>
  <c r="H97" i="1" s="1"/>
  <c r="E75" i="1"/>
  <c r="H75" i="1" s="1"/>
  <c r="G100" i="1"/>
  <c r="E16" i="1"/>
  <c r="H16" i="1" s="1"/>
  <c r="E62" i="1"/>
  <c r="I62" i="1" s="1"/>
  <c r="E52" i="1"/>
  <c r="E106" i="1"/>
  <c r="I106" i="1" s="1"/>
  <c r="E39" i="1"/>
  <c r="G39" i="1" s="1"/>
  <c r="E26" i="1"/>
  <c r="I26" i="1" s="1"/>
  <c r="E55" i="1"/>
  <c r="G55" i="1" s="1"/>
  <c r="E91" i="1"/>
  <c r="G91" i="1" s="1"/>
  <c r="E22" i="1"/>
  <c r="G22" i="1" s="1"/>
  <c r="I103" i="1"/>
  <c r="E104" i="1"/>
  <c r="G104" i="1" s="1"/>
  <c r="H100" i="1"/>
  <c r="E95" i="1"/>
  <c r="G95" i="1" s="1"/>
  <c r="E48" i="1"/>
  <c r="I48" i="1" s="1"/>
  <c r="E23" i="1"/>
  <c r="I23" i="1" s="1"/>
  <c r="H81" i="1"/>
  <c r="E29" i="1"/>
  <c r="I29" i="1" s="1"/>
  <c r="E42" i="1"/>
  <c r="I42" i="1" s="1"/>
  <c r="E113" i="1"/>
  <c r="G113" i="1" s="1"/>
  <c r="H105" i="1"/>
  <c r="E54" i="1"/>
  <c r="I54" i="1" s="1"/>
  <c r="G105" i="1"/>
  <c r="E27" i="1"/>
  <c r="I27" i="1" s="1"/>
  <c r="E119" i="1"/>
  <c r="I119" i="1" s="1"/>
  <c r="G102" i="1"/>
  <c r="E83" i="1"/>
  <c r="G83" i="1" s="1"/>
  <c r="E44" i="1"/>
  <c r="I44" i="1" s="1"/>
  <c r="E87" i="1"/>
  <c r="I87" i="1" s="1"/>
  <c r="I120" i="1"/>
  <c r="E21" i="1"/>
  <c r="H21" i="1" s="1"/>
  <c r="I81" i="1"/>
  <c r="E69" i="1"/>
  <c r="H69" i="1" s="1"/>
  <c r="E72" i="1"/>
  <c r="G72" i="1" s="1"/>
  <c r="E68" i="1"/>
  <c r="I68" i="1" s="1"/>
  <c r="E65" i="1"/>
  <c r="G65" i="1" s="1"/>
  <c r="H120" i="1"/>
  <c r="E112" i="1"/>
  <c r="H112" i="1" s="1"/>
  <c r="E84" i="1"/>
  <c r="G84" i="1" s="1"/>
  <c r="E61" i="1"/>
  <c r="H61" i="1" s="1"/>
  <c r="E58" i="1"/>
  <c r="I58" i="1" s="1"/>
  <c r="E107" i="1"/>
  <c r="G107" i="1" s="1"/>
  <c r="E25" i="1"/>
  <c r="H25" i="1" s="1"/>
  <c r="E88" i="1"/>
  <c r="G88" i="1" s="1"/>
  <c r="E101" i="1"/>
  <c r="E18" i="1"/>
  <c r="H116" i="1"/>
  <c r="E36" i="1"/>
  <c r="H36" i="1" s="1"/>
  <c r="E38" i="1"/>
  <c r="H38" i="1" s="1"/>
  <c r="E109" i="1"/>
  <c r="G115" i="1"/>
  <c r="H115" i="1"/>
  <c r="H32" i="1"/>
  <c r="I32" i="1"/>
  <c r="I116" i="1"/>
  <c r="H77" i="1"/>
  <c r="I77" i="1"/>
  <c r="G77" i="1"/>
  <c r="H50" i="1"/>
  <c r="I50" i="1"/>
  <c r="G50" i="1"/>
  <c r="G82" i="1"/>
  <c r="I82" i="1"/>
  <c r="H82" i="1"/>
  <c r="I33" i="1"/>
  <c r="G33" i="1"/>
  <c r="H33" i="1"/>
  <c r="H89" i="1"/>
  <c r="I89" i="1"/>
  <c r="G89" i="1"/>
  <c r="I46" i="1" l="1"/>
  <c r="I102" i="1"/>
  <c r="H63" i="1"/>
  <c r="H111" i="1"/>
  <c r="I45" i="1"/>
  <c r="G111" i="1"/>
  <c r="G45" i="1"/>
  <c r="H79" i="1"/>
  <c r="I117" i="1"/>
  <c r="G71" i="1"/>
  <c r="G17" i="1"/>
  <c r="I79" i="1"/>
  <c r="H49" i="1"/>
  <c r="H51" i="1"/>
  <c r="I51" i="1"/>
  <c r="G117" i="1"/>
  <c r="G46" i="1"/>
  <c r="J46" i="1" s="1"/>
  <c r="G67" i="1"/>
  <c r="I118" i="1"/>
  <c r="G118" i="1"/>
  <c r="H17" i="1"/>
  <c r="I49" i="1"/>
  <c r="H71" i="1"/>
  <c r="G66" i="1"/>
  <c r="I66" i="1"/>
  <c r="G63" i="1"/>
  <c r="H43" i="1"/>
  <c r="I67" i="1"/>
  <c r="G90" i="1"/>
  <c r="H96" i="1"/>
  <c r="I96" i="1"/>
  <c r="G43" i="1"/>
  <c r="G108" i="1"/>
  <c r="H86" i="1"/>
  <c r="I108" i="1"/>
  <c r="H70" i="1"/>
  <c r="G70" i="1"/>
  <c r="H78" i="1"/>
  <c r="G47" i="1"/>
  <c r="G92" i="1"/>
  <c r="I92" i="1"/>
  <c r="G19" i="1"/>
  <c r="H85" i="1"/>
  <c r="G85" i="1"/>
  <c r="H47" i="1"/>
  <c r="G74" i="1"/>
  <c r="I90" i="1"/>
  <c r="H74" i="1"/>
  <c r="I80" i="1"/>
  <c r="H41" i="1"/>
  <c r="G57" i="1"/>
  <c r="I41" i="1"/>
  <c r="I57" i="1"/>
  <c r="G86" i="1"/>
  <c r="G114" i="1"/>
  <c r="I94" i="1"/>
  <c r="I19" i="1"/>
  <c r="I114" i="1"/>
  <c r="H80" i="1"/>
  <c r="G26" i="1"/>
  <c r="G40" i="1"/>
  <c r="H93" i="1"/>
  <c r="H104" i="1"/>
  <c r="G93" i="1"/>
  <c r="G34" i="1"/>
  <c r="I64" i="1"/>
  <c r="H64" i="1"/>
  <c r="H94" i="1"/>
  <c r="I59" i="1"/>
  <c r="H28" i="1"/>
  <c r="G56" i="1"/>
  <c r="G53" i="1"/>
  <c r="I28" i="1"/>
  <c r="H56" i="1"/>
  <c r="H24" i="1"/>
  <c r="I53" i="1"/>
  <c r="I104" i="1"/>
  <c r="H20" i="1"/>
  <c r="I37" i="1"/>
  <c r="G73" i="1"/>
  <c r="G20" i="1"/>
  <c r="H110" i="1"/>
  <c r="H73" i="1"/>
  <c r="I34" i="1"/>
  <c r="H31" i="1"/>
  <c r="I110" i="1"/>
  <c r="H55" i="1"/>
  <c r="G37" i="1"/>
  <c r="I60" i="1"/>
  <c r="G106" i="1"/>
  <c r="H106" i="1"/>
  <c r="G31" i="1"/>
  <c r="G23" i="1"/>
  <c r="G60" i="1"/>
  <c r="H68" i="1"/>
  <c r="G59" i="1"/>
  <c r="H26" i="1"/>
  <c r="I24" i="1"/>
  <c r="H40" i="1"/>
  <c r="G62" i="1"/>
  <c r="H62" i="1"/>
  <c r="H48" i="1"/>
  <c r="I99" i="1"/>
  <c r="G99" i="1"/>
  <c r="G35" i="1"/>
  <c r="H91" i="1"/>
  <c r="H39" i="1"/>
  <c r="G97" i="1"/>
  <c r="I91" i="1"/>
  <c r="G78" i="1"/>
  <c r="J78" i="1" s="1"/>
  <c r="J103" i="1"/>
  <c r="I97" i="1"/>
  <c r="H35" i="1"/>
  <c r="I98" i="1"/>
  <c r="H23" i="1"/>
  <c r="I16" i="1"/>
  <c r="G16" i="1"/>
  <c r="I75" i="1"/>
  <c r="G29" i="1"/>
  <c r="G75" i="1"/>
  <c r="G98" i="1"/>
  <c r="J81" i="1"/>
  <c r="J100" i="1"/>
  <c r="I39" i="1"/>
  <c r="H29" i="1"/>
  <c r="H22" i="1"/>
  <c r="I22" i="1"/>
  <c r="I52" i="1"/>
  <c r="H52" i="1"/>
  <c r="G52" i="1"/>
  <c r="I55" i="1"/>
  <c r="H95" i="1"/>
  <c r="I95" i="1"/>
  <c r="G48" i="1"/>
  <c r="I113" i="1"/>
  <c r="H119" i="1"/>
  <c r="H42" i="1"/>
  <c r="G42" i="1"/>
  <c r="H113" i="1"/>
  <c r="H83" i="1"/>
  <c r="H58" i="1"/>
  <c r="H72" i="1"/>
  <c r="G119" i="1"/>
  <c r="I83" i="1"/>
  <c r="G68" i="1"/>
  <c r="J105" i="1"/>
  <c r="I65" i="1"/>
  <c r="H27" i="1"/>
  <c r="G27" i="1"/>
  <c r="H87" i="1"/>
  <c r="I25" i="1"/>
  <c r="G25" i="1"/>
  <c r="G87" i="1"/>
  <c r="H54" i="1"/>
  <c r="G54" i="1"/>
  <c r="J120" i="1"/>
  <c r="J116" i="1"/>
  <c r="G69" i="1"/>
  <c r="I69" i="1"/>
  <c r="H88" i="1"/>
  <c r="I72" i="1"/>
  <c r="I112" i="1"/>
  <c r="I88" i="1"/>
  <c r="I21" i="1"/>
  <c r="H44" i="1"/>
  <c r="G21" i="1"/>
  <c r="J102" i="1"/>
  <c r="G44" i="1"/>
  <c r="G38" i="1"/>
  <c r="I38" i="1"/>
  <c r="I107" i="1"/>
  <c r="I61" i="1"/>
  <c r="H65" i="1"/>
  <c r="G61" i="1"/>
  <c r="H107" i="1"/>
  <c r="G112" i="1"/>
  <c r="E121" i="1"/>
  <c r="G58" i="1"/>
  <c r="H84" i="1"/>
  <c r="I84" i="1"/>
  <c r="G101" i="1"/>
  <c r="H101" i="1"/>
  <c r="I101" i="1"/>
  <c r="G36" i="1"/>
  <c r="I36" i="1"/>
  <c r="J115" i="1"/>
  <c r="G109" i="1"/>
  <c r="I109" i="1"/>
  <c r="H109" i="1"/>
  <c r="G18" i="1"/>
  <c r="H18" i="1"/>
  <c r="I18" i="1"/>
  <c r="J32" i="1"/>
  <c r="J50" i="1"/>
  <c r="J82" i="1"/>
  <c r="J77" i="1"/>
  <c r="J89" i="1"/>
  <c r="J33" i="1"/>
  <c r="J63" i="1" l="1"/>
  <c r="J49" i="1"/>
  <c r="J86" i="1"/>
  <c r="J79" i="1"/>
  <c r="J111" i="1"/>
  <c r="J17" i="1"/>
  <c r="J45" i="1"/>
  <c r="J117" i="1"/>
  <c r="J118" i="1"/>
  <c r="J51" i="1"/>
  <c r="J71" i="1"/>
  <c r="J66" i="1"/>
  <c r="J67" i="1"/>
  <c r="J43" i="1"/>
  <c r="J92" i="1"/>
  <c r="J90" i="1"/>
  <c r="J108" i="1"/>
  <c r="J96" i="1"/>
  <c r="J47" i="1"/>
  <c r="J70" i="1"/>
  <c r="J85" i="1"/>
  <c r="J74" i="1"/>
  <c r="J19" i="1"/>
  <c r="J80" i="1"/>
  <c r="J57" i="1"/>
  <c r="J94" i="1"/>
  <c r="J41" i="1"/>
  <c r="J93" i="1"/>
  <c r="J114" i="1"/>
  <c r="J26" i="1"/>
  <c r="J104" i="1"/>
  <c r="J34" i="1"/>
  <c r="J40" i="1"/>
  <c r="J64" i="1"/>
  <c r="J28" i="1"/>
  <c r="J56" i="1"/>
  <c r="J59" i="1"/>
  <c r="J55" i="1"/>
  <c r="J24" i="1"/>
  <c r="J53" i="1"/>
  <c r="J37" i="1"/>
  <c r="J106" i="1"/>
  <c r="J20" i="1"/>
  <c r="J73" i="1"/>
  <c r="J31" i="1"/>
  <c r="J60" i="1"/>
  <c r="J110" i="1"/>
  <c r="J35" i="1"/>
  <c r="J23" i="1"/>
  <c r="J91" i="1"/>
  <c r="J68" i="1"/>
  <c r="J39" i="1"/>
  <c r="J99" i="1"/>
  <c r="J48" i="1"/>
  <c r="J97" i="1"/>
  <c r="J62" i="1"/>
  <c r="J98" i="1"/>
  <c r="J75" i="1"/>
  <c r="J29" i="1"/>
  <c r="J16" i="1"/>
  <c r="J22" i="1"/>
  <c r="J52" i="1"/>
  <c r="J119" i="1"/>
  <c r="J95" i="1"/>
  <c r="G121" i="1"/>
  <c r="J113" i="1"/>
  <c r="J42" i="1"/>
  <c r="J65" i="1"/>
  <c r="J58" i="1"/>
  <c r="J25" i="1"/>
  <c r="J83" i="1"/>
  <c r="J44" i="1"/>
  <c r="J27" i="1"/>
  <c r="J72" i="1"/>
  <c r="J87" i="1"/>
  <c r="J69" i="1"/>
  <c r="J54" i="1"/>
  <c r="J38" i="1"/>
  <c r="J21" i="1"/>
  <c r="J112" i="1"/>
  <c r="J88" i="1"/>
  <c r="J61" i="1"/>
  <c r="J36" i="1"/>
  <c r="J107" i="1"/>
  <c r="H121" i="1"/>
  <c r="I121" i="1"/>
  <c r="G128" i="1" s="1"/>
  <c r="G131" i="1" s="1"/>
  <c r="J84" i="1"/>
  <c r="J109" i="1"/>
  <c r="J18" i="1"/>
  <c r="J101" i="1"/>
  <c r="D129" i="1" l="1"/>
  <c r="D131" i="1" s="1"/>
  <c r="E129" i="1"/>
  <c r="J129" i="1"/>
  <c r="K130" i="1"/>
  <c r="H131" i="1"/>
  <c r="I130" i="1"/>
  <c r="I131" i="1" s="1"/>
  <c r="E130" i="1"/>
  <c r="F130" i="1"/>
  <c r="F131" i="1" s="1"/>
  <c r="J121" i="1"/>
  <c r="K128" i="1"/>
  <c r="A125" i="1"/>
  <c r="J131" i="1" l="1"/>
  <c r="K131" i="1"/>
  <c r="E131" i="1"/>
</calcChain>
</file>

<file path=xl/sharedStrings.xml><?xml version="1.0" encoding="utf-8"?>
<sst xmlns="http://schemas.openxmlformats.org/spreadsheetml/2006/main" count="545" uniqueCount="370">
  <si>
    <t>DATOS DE LA EMPRESA</t>
  </si>
  <si>
    <t>DATOS LIQUIDACIÓN</t>
  </si>
  <si>
    <t>TRIMESTRE</t>
  </si>
  <si>
    <t>TIPO DE EMPRESA</t>
  </si>
  <si>
    <t>Descripción del Equipo</t>
  </si>
  <si>
    <t>N.I.F.:</t>
  </si>
  <si>
    <t>AÑO</t>
  </si>
  <si>
    <t>1º T</t>
  </si>
  <si>
    <t>FABRICANTE</t>
  </si>
  <si>
    <t>DENOMINACIÓN</t>
  </si>
  <si>
    <t>2º T</t>
  </si>
  <si>
    <t>IMPORTADOR</t>
  </si>
  <si>
    <t>DIRECCIÓN</t>
  </si>
  <si>
    <t>Liquidación Regular o Complementaria</t>
  </si>
  <si>
    <t>REGULAR</t>
  </si>
  <si>
    <t>3º T</t>
  </si>
  <si>
    <t>PROVINCIA</t>
  </si>
  <si>
    <t>Fecha de envío de liquidación</t>
  </si>
  <si>
    <t>4º T</t>
  </si>
  <si>
    <t>CÓDIGO POSTAL</t>
  </si>
  <si>
    <t>Versión plantilla</t>
  </si>
  <si>
    <t>LOCALIDAD</t>
  </si>
  <si>
    <t>TELEFONO</t>
  </si>
  <si>
    <t>FAX</t>
  </si>
  <si>
    <t>COMPLEMENTARIA</t>
  </si>
  <si>
    <t>PERSONA DE CONTACTO</t>
  </si>
  <si>
    <t>CORREO ELECTRONICO</t>
  </si>
  <si>
    <t>Datos referentes a equipos, aparatos y soportes materiales</t>
  </si>
  <si>
    <t>Seleccionar equipo o soporte</t>
  </si>
  <si>
    <t>Marca Comercializada</t>
  </si>
  <si>
    <t>Tipo</t>
  </si>
  <si>
    <t>Total Unidades Vendidas</t>
  </si>
  <si>
    <t>Mensaje de validación</t>
  </si>
  <si>
    <t>Exceptuaciones para exportaciones, Administraciones Públicas, productores fonográficos, audiovisuales y reprográficos,  y personas jurídicas con certificado de exceptuación</t>
  </si>
  <si>
    <t>Seleccionar el equipo o soporte de 
Exención</t>
  </si>
  <si>
    <t>Tipo de Exceptuación</t>
  </si>
  <si>
    <t>Beneficiario</t>
  </si>
  <si>
    <t>NIF Beneficiario</t>
  </si>
  <si>
    <t>Total unidades exentas</t>
  </si>
  <si>
    <t>Nº Factura</t>
  </si>
  <si>
    <t>Fecha de Factura</t>
  </si>
  <si>
    <t>Mensajes de validación</t>
  </si>
  <si>
    <t>LISTA DE EXENCIONES</t>
  </si>
  <si>
    <t>Exportadas</t>
  </si>
  <si>
    <t>Administraciones Públicas</t>
  </si>
  <si>
    <t>Exportaciones</t>
  </si>
  <si>
    <t>Productores Audiovisuales</t>
  </si>
  <si>
    <t>Productores Fonográficos</t>
  </si>
  <si>
    <t>Personas juridicas/fisicas con Certificado de Exceptuación</t>
  </si>
  <si>
    <t>HOJA DE AUTOLIQUIDACIÓN</t>
  </si>
  <si>
    <t>mensaje de Control para Validar Datos</t>
  </si>
  <si>
    <t>Validación</t>
  </si>
  <si>
    <t>Nombre de la Empresa</t>
  </si>
  <si>
    <t>Rellenar Razón Social en pestaña Unidades Liquidadas</t>
  </si>
  <si>
    <t>Fabricante</t>
  </si>
  <si>
    <t>Importador</t>
  </si>
  <si>
    <t>Rellenar CIF en pestaña Unidades Liquidadas</t>
  </si>
  <si>
    <t>Dirección</t>
  </si>
  <si>
    <t>Cod. Postal:</t>
  </si>
  <si>
    <t>Localidad:</t>
  </si>
  <si>
    <t>Rellenar Domicilio en pestaña Unidades Liquidadas</t>
  </si>
  <si>
    <t>Provincia</t>
  </si>
  <si>
    <t>Fax:</t>
  </si>
  <si>
    <t>Rellenar Localidad en pestaña Unidades Liquidadas</t>
  </si>
  <si>
    <t>Rellenar correo en pestaña Unidades Liquidadas</t>
  </si>
  <si>
    <t>DATOS DE LA DECLARACIÓN</t>
  </si>
  <si>
    <t>Rellenar Persona de Contacto en pestaña Unidades Liquidadas</t>
  </si>
  <si>
    <t>1T</t>
  </si>
  <si>
    <t>2T</t>
  </si>
  <si>
    <t>3T</t>
  </si>
  <si>
    <t>4T</t>
  </si>
  <si>
    <t>TIPO DE DECLARACION</t>
  </si>
  <si>
    <t>Rellenar Provincia en pestaña Unidades Liquidadas</t>
  </si>
  <si>
    <t>Periodo Declaración</t>
  </si>
  <si>
    <t xml:space="preserve">Año de Declaración </t>
  </si>
  <si>
    <t>Periodo Complementario</t>
  </si>
  <si>
    <t>Descripción del Producto</t>
  </si>
  <si>
    <t>Total 
unidades vendidas</t>
  </si>
  <si>
    <t>Exceptuables 
(*)</t>
  </si>
  <si>
    <t>Computables 
(C-D)</t>
  </si>
  <si>
    <t>Tarifa unitaria Equipo-Soporte</t>
  </si>
  <si>
    <t>Importe Audiovisual</t>
  </si>
  <si>
    <t>Importe Fonográfico</t>
  </si>
  <si>
    <t>Importe Reprografía</t>
  </si>
  <si>
    <t>Importe total</t>
  </si>
  <si>
    <t>Mensaje de Validación</t>
  </si>
  <si>
    <t>Total</t>
  </si>
  <si>
    <t>Resumen Autoliquidación</t>
  </si>
  <si>
    <t>Montante Bruto</t>
  </si>
  <si>
    <t>Distribución de la compensación equitativa entre Entidades de Gestión</t>
  </si>
  <si>
    <t>AGEDI</t>
  </si>
  <si>
    <t>AIE</t>
  </si>
  <si>
    <t>AISGE</t>
  </si>
  <si>
    <t>CEDRO</t>
  </si>
  <si>
    <t>DAMA</t>
  </si>
  <si>
    <t>EGEDA</t>
  </si>
  <si>
    <t>SGAE</t>
  </si>
  <si>
    <t>VEGAP</t>
  </si>
  <si>
    <t>Libros</t>
  </si>
  <si>
    <t xml:space="preserve">Audio </t>
  </si>
  <si>
    <t xml:space="preserve">Video </t>
  </si>
  <si>
    <t>Código</t>
  </si>
  <si>
    <t>Ejemplos</t>
  </si>
  <si>
    <t>% Audiovisual</t>
  </si>
  <si>
    <t>% Audio</t>
  </si>
  <si>
    <t>%Reprografía</t>
  </si>
  <si>
    <t>Audiovisual</t>
  </si>
  <si>
    <t>Audio</t>
  </si>
  <si>
    <t>Reprografía</t>
  </si>
  <si>
    <t>Equipos, soportes, aparatos de grabación</t>
  </si>
  <si>
    <t>AUCA</t>
  </si>
  <si>
    <t>Audio Casette</t>
  </si>
  <si>
    <t>Casette</t>
  </si>
  <si>
    <t>MDSC</t>
  </si>
  <si>
    <t>MiniDisc</t>
  </si>
  <si>
    <t>CDR</t>
  </si>
  <si>
    <t>CD-R</t>
  </si>
  <si>
    <t>CD 700 MB</t>
  </si>
  <si>
    <t>Poli</t>
  </si>
  <si>
    <t>CDRW</t>
  </si>
  <si>
    <t>CD-RW</t>
  </si>
  <si>
    <t>CD RW 700 MB</t>
  </si>
  <si>
    <t>MC2G</t>
  </si>
  <si>
    <t>MemoryCards &lt;2GB</t>
  </si>
  <si>
    <t>(SD, MicroSD) &lt; 2GB</t>
  </si>
  <si>
    <t>MC4G</t>
  </si>
  <si>
    <t>MemoryCards 2GB-4GB</t>
  </si>
  <si>
    <t>(SD, MicroSD) 2GB-4GB</t>
  </si>
  <si>
    <t>MC8G</t>
  </si>
  <si>
    <t>MemoryCards 4GB -8GB</t>
  </si>
  <si>
    <t>(SD, MicroSD) 4GB-8GB</t>
  </si>
  <si>
    <t>MC10G</t>
  </si>
  <si>
    <t>MemoryCards &gt;8GB</t>
  </si>
  <si>
    <t>(SD, MicroSD) &gt;8GB</t>
  </si>
  <si>
    <t>VHS18</t>
  </si>
  <si>
    <t>VHS 180</t>
  </si>
  <si>
    <t>CINTA VHS 180</t>
  </si>
  <si>
    <t>Video</t>
  </si>
  <si>
    <t>VHS24</t>
  </si>
  <si>
    <t>VHS 240</t>
  </si>
  <si>
    <t>CINTA VHS 240</t>
  </si>
  <si>
    <t>DVDR</t>
  </si>
  <si>
    <t>DVD-R 4,7GB</t>
  </si>
  <si>
    <t>DVD R 4,7GB</t>
  </si>
  <si>
    <t>DVDRW</t>
  </si>
  <si>
    <t>DVD-RW 4,7GB</t>
  </si>
  <si>
    <t>DVD RW 4,7GB</t>
  </si>
  <si>
    <t>DVDL</t>
  </si>
  <si>
    <t>DVD-DL 25GB</t>
  </si>
  <si>
    <t>DVD DL 25GB</t>
  </si>
  <si>
    <t>BLRY</t>
  </si>
  <si>
    <t>Blu-Ray 25GB</t>
  </si>
  <si>
    <t xml:space="preserve">Blu-Ray </t>
  </si>
  <si>
    <t>SWH1</t>
  </si>
  <si>
    <t>Smartwatch con capacidad de reproducir audio</t>
  </si>
  <si>
    <t>Smartwatch</t>
  </si>
  <si>
    <t>MP30</t>
  </si>
  <si>
    <t>Reproductor MP3 &lt;512MB</t>
  </si>
  <si>
    <t>MP3 512</t>
  </si>
  <si>
    <t>MP31</t>
  </si>
  <si>
    <t>Reproductor MP3 &lt;1GB</t>
  </si>
  <si>
    <t>MP3 1GB</t>
  </si>
  <si>
    <t>MP32</t>
  </si>
  <si>
    <t>Reproductor MP3 1GB- 2GB</t>
  </si>
  <si>
    <t>MP3 2GB</t>
  </si>
  <si>
    <t>MP34</t>
  </si>
  <si>
    <t>Reproductor MP3 2GB- 4GB</t>
  </si>
  <si>
    <t>MP3 4GB</t>
  </si>
  <si>
    <t>MP35</t>
  </si>
  <si>
    <t>Reproductor MP3 4GB- 8GB</t>
  </si>
  <si>
    <t>MP3 8GB</t>
  </si>
  <si>
    <t>MP36</t>
  </si>
  <si>
    <t>Reproductor MP3 8GB-16GB</t>
  </si>
  <si>
    <t>MP3 16GB</t>
  </si>
  <si>
    <t>MP37</t>
  </si>
  <si>
    <t>Reproductor MP3 16GB-32GB</t>
  </si>
  <si>
    <t>MP3 32GB</t>
  </si>
  <si>
    <t>MP38</t>
  </si>
  <si>
    <t>Reproductor MP3 32GB-64GB</t>
  </si>
  <si>
    <t>MP3 64GB</t>
  </si>
  <si>
    <t>MP39</t>
  </si>
  <si>
    <t>Reproductor MP3 &gt;-64GB</t>
  </si>
  <si>
    <t>MP3 128GB</t>
  </si>
  <si>
    <t>MP40</t>
  </si>
  <si>
    <t>Reproductor MP4 &lt; 2GB</t>
  </si>
  <si>
    <t>MP4 2GB</t>
  </si>
  <si>
    <t>MP41</t>
  </si>
  <si>
    <t>Reproductor MP4  2GB- 4GB</t>
  </si>
  <si>
    <t>MP4 4GB</t>
  </si>
  <si>
    <t>MP42</t>
  </si>
  <si>
    <t>Reproductor MP4  4GB- 8GB</t>
  </si>
  <si>
    <t>MP4 8GB</t>
  </si>
  <si>
    <t>MP43</t>
  </si>
  <si>
    <t>Reproductor MP4 8GB-16GB</t>
  </si>
  <si>
    <t>MP4 16GB</t>
  </si>
  <si>
    <t>MP44</t>
  </si>
  <si>
    <t>Reproductor MP4 16GB-32GB</t>
  </si>
  <si>
    <t>MP4 32GB</t>
  </si>
  <si>
    <t>MP45</t>
  </si>
  <si>
    <t>Reproductor MP4 32GB-64GB</t>
  </si>
  <si>
    <t>MP4 64GB</t>
  </si>
  <si>
    <t>MP46</t>
  </si>
  <si>
    <t>Reproductor MP4 &gt;-64GB</t>
  </si>
  <si>
    <t>MP4 128GB</t>
  </si>
  <si>
    <t>HD12</t>
  </si>
  <si>
    <t>Disco  no integrado &gt;120GB</t>
  </si>
  <si>
    <t>Discos duros o SSD externos</t>
  </si>
  <si>
    <t>HD32</t>
  </si>
  <si>
    <t>Disco  no integrado 120GB - 320GB</t>
  </si>
  <si>
    <t>HD50</t>
  </si>
  <si>
    <t>Disco  no integrado 320GB - 500GB</t>
  </si>
  <si>
    <t>HD1T</t>
  </si>
  <si>
    <t>Disco  no integrado 500GB - 1TB</t>
  </si>
  <si>
    <t>HD+T</t>
  </si>
  <si>
    <t>Disco  no integrado &gt; 1TB</t>
  </si>
  <si>
    <t>GPCD</t>
  </si>
  <si>
    <t>Grabador PC CD</t>
  </si>
  <si>
    <t>Grabadora ordenados</t>
  </si>
  <si>
    <t>GSAC</t>
  </si>
  <si>
    <t>Grabador salón CD</t>
  </si>
  <si>
    <t>Grabador salón</t>
  </si>
  <si>
    <t>GPCV</t>
  </si>
  <si>
    <t>Grabador PC DVD</t>
  </si>
  <si>
    <t>GSAD</t>
  </si>
  <si>
    <t>Grabador salón DVD</t>
  </si>
  <si>
    <t>TBOX</t>
  </si>
  <si>
    <t>Set-Top Box</t>
  </si>
  <si>
    <t>Grabador Video Digital</t>
  </si>
  <si>
    <t>HM2</t>
  </si>
  <si>
    <t>Disco Multimedia &lt;250 GB</t>
  </si>
  <si>
    <t>Disco duro o SSD Multimedia</t>
  </si>
  <si>
    <t>HM5</t>
  </si>
  <si>
    <t>Disco  Multimedia &lt;500GB</t>
  </si>
  <si>
    <t>HM7</t>
  </si>
  <si>
    <t>Disco  Multimedia &lt;750 GB</t>
  </si>
  <si>
    <t>HM10</t>
  </si>
  <si>
    <t>Disco  Multimedia &lt;1TB</t>
  </si>
  <si>
    <t>Disco duro Multimedia</t>
  </si>
  <si>
    <t>HM11</t>
  </si>
  <si>
    <t>Disco Multimedia &gt;1TB</t>
  </si>
  <si>
    <t>USB1</t>
  </si>
  <si>
    <t>Llave USB &lt;1GB</t>
  </si>
  <si>
    <t>Llave USB</t>
  </si>
  <si>
    <t>USB4</t>
  </si>
  <si>
    <t>Llave USB &lt;4GB</t>
  </si>
  <si>
    <t>USB8</t>
  </si>
  <si>
    <t>Llave USB &lt;8GB</t>
  </si>
  <si>
    <t>USB16</t>
  </si>
  <si>
    <t>Llave USB &lt;16GB</t>
  </si>
  <si>
    <t>USB32</t>
  </si>
  <si>
    <t>Llave USB &lt;32GB</t>
  </si>
  <si>
    <t>USB64</t>
  </si>
  <si>
    <t>Llave USB &gt;32GB</t>
  </si>
  <si>
    <t>MPH</t>
  </si>
  <si>
    <t>Teléfonos móviles no inteligentes</t>
  </si>
  <si>
    <t>Teléfono móvil</t>
  </si>
  <si>
    <t>SPH1</t>
  </si>
  <si>
    <t>Smart Phone &gt;2GB</t>
  </si>
  <si>
    <t>Smartphone</t>
  </si>
  <si>
    <t>SPH2</t>
  </si>
  <si>
    <t>Smart Phone 2GB - 16GB</t>
  </si>
  <si>
    <t>SPH3</t>
  </si>
  <si>
    <t>Smart Phone 16GB- 32GB</t>
  </si>
  <si>
    <t>SPH4</t>
  </si>
  <si>
    <t>Smart Phone 32GB-64GB</t>
  </si>
  <si>
    <t>SPH5</t>
  </si>
  <si>
    <t>Smart Phone 64GB-128GB</t>
  </si>
  <si>
    <t>SPH6</t>
  </si>
  <si>
    <t>Smart Phone &gt;128GB</t>
  </si>
  <si>
    <t>EBO1O</t>
  </si>
  <si>
    <t>Libro electrónico (reproducción libros, audio, video)</t>
  </si>
  <si>
    <t>Ebook</t>
  </si>
  <si>
    <t>EBO2O</t>
  </si>
  <si>
    <t>Libro electrónico sin capacidad de reproducir audio o video</t>
  </si>
  <si>
    <t>TAB1</t>
  </si>
  <si>
    <t xml:space="preserve">Tableta &lt;2GB </t>
  </si>
  <si>
    <t>Tableta</t>
  </si>
  <si>
    <t>TAB2</t>
  </si>
  <si>
    <t>Tableta 2GB - 16GB</t>
  </si>
  <si>
    <t>TAB3</t>
  </si>
  <si>
    <t>Tableta 16GB - 32GB</t>
  </si>
  <si>
    <t>TAB4</t>
  </si>
  <si>
    <t>Tableta 32GB-64GB</t>
  </si>
  <si>
    <t>TAB5</t>
  </si>
  <si>
    <t>Tableta 64GB-128GB</t>
  </si>
  <si>
    <t>TAB6</t>
  </si>
  <si>
    <t>Tableta &gt;128GB</t>
  </si>
  <si>
    <t>PC25</t>
  </si>
  <si>
    <t>Ordenador  con disco integrado &lt;250GB</t>
  </si>
  <si>
    <t>Ordenador personal</t>
  </si>
  <si>
    <t>PC50</t>
  </si>
  <si>
    <t>Ordenador  con disco integrado &lt;500GB</t>
  </si>
  <si>
    <t>PC75</t>
  </si>
  <si>
    <t>Ordenador con disco integrado &lt;750GB</t>
  </si>
  <si>
    <t>PC76</t>
  </si>
  <si>
    <t>Ordenador con disco integrado &gt;750GB</t>
  </si>
  <si>
    <t>LT25</t>
  </si>
  <si>
    <t>Ordenador portátil con disco integrado &lt;250GB</t>
  </si>
  <si>
    <t>LT50</t>
  </si>
  <si>
    <t>Ordenador portátil con disco integrado &lt;500GB</t>
  </si>
  <si>
    <t>LT75</t>
  </si>
  <si>
    <t>Ordenador portátil con disco integrado &lt;750GB</t>
  </si>
  <si>
    <t>LT76</t>
  </si>
  <si>
    <t>Ordenador portátil con disco integrado &gt;750GB</t>
  </si>
  <si>
    <t>DD25</t>
  </si>
  <si>
    <t>Disco duro integrado &lt;250GB</t>
  </si>
  <si>
    <t>Discos duros integrados vendidos por separado de un ordenador</t>
  </si>
  <si>
    <t>DD50</t>
  </si>
  <si>
    <t>Disco duro integrado &lt;500GB</t>
  </si>
  <si>
    <t>DD75</t>
  </si>
  <si>
    <t>Disco duro integrado &lt;750GB</t>
  </si>
  <si>
    <t>DD76</t>
  </si>
  <si>
    <t>Disco duro integrado &gt;750GB</t>
  </si>
  <si>
    <t>TVHD</t>
  </si>
  <si>
    <t>TV con disco integrado</t>
  </si>
  <si>
    <t>TV con disco duro</t>
  </si>
  <si>
    <t>CM39</t>
  </si>
  <si>
    <t>Copiadora monofuncional 1-39 ppm</t>
  </si>
  <si>
    <t>Copiadora</t>
  </si>
  <si>
    <t>CBN9</t>
  </si>
  <si>
    <t>Copiadoras blanco y negro 1-9 páginas por mínuto</t>
  </si>
  <si>
    <t>CBN19</t>
  </si>
  <si>
    <t>Copiadoras blanco y negro 10 -19 páginas por mínuto</t>
  </si>
  <si>
    <t>CBN39</t>
  </si>
  <si>
    <t>Copiadoras blanco y negro 20 -39 páginas por mínuto</t>
  </si>
  <si>
    <t>CC39</t>
  </si>
  <si>
    <t>Copiadoras color  1 -39 páginas por mínuto</t>
  </si>
  <si>
    <t>CC40</t>
  </si>
  <si>
    <t>Copiadoras color  de más de 39 páginas por mínuto</t>
  </si>
  <si>
    <t>EM39</t>
  </si>
  <si>
    <t>Escáner monofuncional de 1- 39 ppm</t>
  </si>
  <si>
    <t>Escáner</t>
  </si>
  <si>
    <t>ES39</t>
  </si>
  <si>
    <t>Escaner de 13 a 39 páginas por minuto</t>
  </si>
  <si>
    <t>ES12</t>
  </si>
  <si>
    <t>Escaner de 1 a 12 páginas por minuto</t>
  </si>
  <si>
    <t>EMA</t>
  </si>
  <si>
    <t>Escaneres de mano</t>
  </si>
  <si>
    <t>FAXE</t>
  </si>
  <si>
    <t>Máquina de fax con escaner</t>
  </si>
  <si>
    <t>Multifuncional</t>
  </si>
  <si>
    <t>FAXI</t>
  </si>
  <si>
    <t>Máquina de fax con impresión</t>
  </si>
  <si>
    <t>IM39</t>
  </si>
  <si>
    <t>Impresora monofuncional 1 - 39 ppm</t>
  </si>
  <si>
    <t>Impresora</t>
  </si>
  <si>
    <t>IMPT</t>
  </si>
  <si>
    <t>Impresoras tinta</t>
  </si>
  <si>
    <t>IMPL</t>
  </si>
  <si>
    <t>Impresoras laser</t>
  </si>
  <si>
    <t>IMUI</t>
  </si>
  <si>
    <t>Multifuncionales de inyección para impresión, copia y escaneo</t>
  </si>
  <si>
    <t>IMUL</t>
  </si>
  <si>
    <t>Multifuncionales láser para impresión, copia y escaneo</t>
  </si>
  <si>
    <t>MFPT9</t>
  </si>
  <si>
    <t>Multifuncional de 1-9 páginas por mínuto tinta</t>
  </si>
  <si>
    <t>MFPL9</t>
  </si>
  <si>
    <t>Multifuncional de  1-9 páginas por mínuto laser</t>
  </si>
  <si>
    <t>MFPT19</t>
  </si>
  <si>
    <t>Multifuncional de 10 -19 páginas por mínuto tinta</t>
  </si>
  <si>
    <t>MFPL19</t>
  </si>
  <si>
    <t>Multifuncional de 10 -19 páginas por mínuto laser</t>
  </si>
  <si>
    <t>MFPT39</t>
  </si>
  <si>
    <t>Multifuncional 20 -39 páginas por mínuto tinta</t>
  </si>
  <si>
    <t>MFPL39</t>
  </si>
  <si>
    <t>Multifuncional 20-39  páginas por mínuto laser</t>
  </si>
  <si>
    <t>MFPT40</t>
  </si>
  <si>
    <t>Multifuncional de más de 39 páginas por mínuto tinta</t>
  </si>
  <si>
    <t>MFPL40</t>
  </si>
  <si>
    <t>Multifuncional de más de 39 páginas por mínuto laser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</si>
</sst>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_-* #,##0.00\ _€_-;\-* #,##0.00\ _€_-;_-* &quot;-&quot;??\ _€_-;_-@_-"/>
    <numFmt numFmtId="165" formatCode="#,##0.00\ &quot;€&quot;"/>
    <numFmt numFmtId="166" formatCode="_(* #,##0\ &quot;pta&quot;_);_(* \(#,##0\ &quot;pta&quot;\);_(* &quot;-&quot;??\ &quot;pta&quot;_);_(@_)"/>
    <numFmt numFmtId="167" formatCode="#,##0.0000\ &quot;€&quot;"/>
    <numFmt numFmtId="168" formatCode="_-* #,##0\ _€_-;\-* #,##0\ _€_-;_-* &quot;-&quot;??\ _€_-;_-@_-"/>
    <numFmt numFmtId="169" formatCode="_-* #,##0.00\ [$€-C0A]_-;\-* #,##0.00\ [$€-C0A]_-;_-* &quot;-&quot;??\ [$€-C0A]_-;_-@_-"/>
    <numFmt numFmtId="170" formatCode="#,##0.00\ [$€-40A]"/>
    <numFmt numFmtId="171" formatCode="0.000000%"/>
    <numFmt numFmtId="172" formatCode="0.000%"/>
  </numFmts>
  <fonts count="31" x14ac:knownFonts="1">
    <font>
      <sz val="10"/>
      <name val="Arial"/>
    </font>
    <font>
      <sz val="10"/>
      <name val="Arial"/>
      <family val="2"/>
    </font>
    <font>
      <sz val="8"/>
      <name val="Arial"/>
      <family val="2"/>
    </font>
    <font>
      <u/>
      <sz val="10"/>
      <color indexed="12"/>
      <name val="Arial"/>
      <family val="2"/>
    </font>
    <font>
      <b/>
      <sz val="10"/>
      <name val="Calibri"/>
      <family val="2"/>
      <scheme val="minor"/>
    </font>
    <font>
      <sz val="10"/>
      <name val="Calibri"/>
      <family val="2"/>
      <scheme val="minor"/>
    </font>
    <font>
      <sz val="9"/>
      <name val="Calibri"/>
      <family val="2"/>
      <scheme val="minor"/>
    </font>
    <font>
      <sz val="11"/>
      <name val="Calibri"/>
      <family val="2"/>
      <scheme val="minor"/>
    </font>
    <font>
      <sz val="8"/>
      <name val="Calibri"/>
      <family val="2"/>
      <scheme val="minor"/>
    </font>
    <font>
      <i/>
      <sz val="10"/>
      <name val="Calibri"/>
      <family val="2"/>
      <scheme val="minor"/>
    </font>
    <font>
      <b/>
      <sz val="12"/>
      <name val="Calibri"/>
      <family val="2"/>
      <scheme val="minor"/>
    </font>
    <font>
      <b/>
      <sz val="9"/>
      <color theme="1"/>
      <name val="Calibri"/>
      <family val="2"/>
      <scheme val="minor"/>
    </font>
    <font>
      <b/>
      <sz val="12"/>
      <color theme="0"/>
      <name val="Calibri"/>
      <family val="2"/>
      <scheme val="minor"/>
    </font>
    <font>
      <b/>
      <sz val="14"/>
      <color theme="1"/>
      <name val="Calibri"/>
      <family val="2"/>
      <scheme val="minor"/>
    </font>
    <font>
      <sz val="10"/>
      <color rgb="FFFF0000"/>
      <name val="Calibri"/>
      <family val="2"/>
      <scheme val="minor"/>
    </font>
    <font>
      <b/>
      <sz val="10"/>
      <color rgb="FFFF0000"/>
      <name val="Calibri"/>
      <family val="2"/>
      <scheme val="minor"/>
    </font>
    <font>
      <b/>
      <sz val="14"/>
      <name val="Calibri"/>
      <family val="2"/>
      <scheme val="minor"/>
    </font>
    <font>
      <b/>
      <sz val="9"/>
      <name val="Calibri"/>
      <family val="2"/>
      <scheme val="minor"/>
    </font>
    <font>
      <b/>
      <u/>
      <sz val="9"/>
      <name val="Calibri"/>
      <family val="2"/>
      <scheme val="minor"/>
    </font>
    <font>
      <sz val="11"/>
      <color indexed="9"/>
      <name val="Calibri"/>
      <family val="2"/>
      <scheme val="minor"/>
    </font>
    <font>
      <b/>
      <sz val="11"/>
      <color indexed="9"/>
      <name val="Calibri"/>
      <family val="2"/>
      <scheme val="minor"/>
    </font>
    <font>
      <b/>
      <sz val="9"/>
      <color indexed="9"/>
      <name val="Calibri"/>
      <family val="2"/>
      <scheme val="minor"/>
    </font>
    <font>
      <b/>
      <sz val="10"/>
      <color indexed="9"/>
      <name val="Calibri"/>
      <family val="2"/>
      <scheme val="minor"/>
    </font>
    <font>
      <sz val="9"/>
      <color indexed="9"/>
      <name val="Calibri"/>
      <family val="2"/>
      <scheme val="minor"/>
    </font>
    <font>
      <sz val="20"/>
      <name val="Calibri"/>
      <family val="2"/>
      <scheme val="minor"/>
    </font>
    <font>
      <b/>
      <sz val="18"/>
      <name val="Calibri"/>
      <family val="2"/>
      <scheme val="minor"/>
    </font>
    <font>
      <b/>
      <sz val="16"/>
      <name val="Calibri"/>
      <family val="2"/>
      <scheme val="minor"/>
    </font>
    <font>
      <b/>
      <sz val="11"/>
      <color theme="1"/>
      <name val="Calibri"/>
      <family val="2"/>
      <scheme val="minor"/>
    </font>
    <font>
      <b/>
      <sz val="11"/>
      <name val="Calibri"/>
      <family val="2"/>
      <scheme val="minor"/>
    </font>
    <font>
      <sz val="8"/>
      <name val="Arial"/>
      <family val="2"/>
    </font>
    <font>
      <sz val="10"/>
      <color theme="0"/>
      <name val="Calibri"/>
      <family val="2"/>
      <scheme val="minor"/>
    </font>
  </fonts>
  <fills count="11">
    <fill>
      <patternFill patternType="none"/>
    </fill>
    <fill>
      <patternFill patternType="gray125"/>
    </fill>
    <fill>
      <patternFill patternType="solid">
        <fgColor indexed="20"/>
        <bgColor indexed="2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7"/>
        <bgColor theme="7"/>
      </patternFill>
    </fill>
    <fill>
      <patternFill patternType="solid">
        <fgColor theme="0" tint="-0.14996795556505021"/>
        <bgColor indexed="64"/>
      </patternFill>
    </fill>
    <fill>
      <patternFill patternType="solid">
        <fgColor theme="9" tint="0.79998168889431442"/>
        <bgColor indexed="64"/>
      </patternFill>
    </fill>
    <fill>
      <patternFill patternType="solid">
        <fgColor rgb="FFFFFFCC"/>
        <bgColor indexed="64"/>
      </patternFill>
    </fill>
  </fills>
  <borders count="73">
    <border>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medium">
        <color indexed="64"/>
      </left>
      <right/>
      <top/>
      <bottom/>
      <diagonal/>
    </border>
    <border>
      <left style="thick">
        <color indexed="64"/>
      </left>
      <right style="thick">
        <color indexed="64"/>
      </right>
      <top/>
      <bottom/>
      <diagonal/>
    </border>
    <border>
      <left style="thick">
        <color indexed="64"/>
      </left>
      <right style="medium">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bottom/>
      <diagonal/>
    </border>
    <border>
      <left/>
      <right/>
      <top style="medium">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top/>
      <bottom style="medium">
        <color indexed="64"/>
      </bottom>
      <diagonal/>
    </border>
    <border>
      <left style="hair">
        <color indexed="64"/>
      </left>
      <right style="hair">
        <color indexed="64"/>
      </right>
      <top style="thin">
        <color indexed="64"/>
      </top>
      <bottom style="medium">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thick">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theme="0"/>
      </left>
      <right style="thin">
        <color theme="0"/>
      </right>
      <top style="thin">
        <color theme="1"/>
      </top>
      <bottom style="thick">
        <color theme="0"/>
      </bottom>
      <diagonal/>
    </border>
    <border>
      <left/>
      <right/>
      <top style="thin">
        <color theme="1"/>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top/>
      <bottom style="hair">
        <color indexed="64"/>
      </bottom>
      <diagonal/>
    </border>
    <border>
      <left/>
      <right/>
      <top style="thick">
        <color indexed="64"/>
      </top>
      <bottom style="thin">
        <color indexed="64"/>
      </bottom>
      <diagonal/>
    </border>
    <border>
      <left style="thin">
        <color indexed="64"/>
      </left>
      <right style="hair">
        <color indexed="64"/>
      </right>
      <top/>
      <bottom style="hair">
        <color indexed="64"/>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166" fontId="1" fillId="0" borderId="0" applyFont="0" applyFill="0" applyBorder="0" applyAlignment="0" applyProtection="0"/>
  </cellStyleXfs>
  <cellXfs count="204">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vertical="center"/>
    </xf>
    <xf numFmtId="169" fontId="4" fillId="0" borderId="7" xfId="0" applyNumberFormat="1" applyFont="1" applyBorder="1" applyAlignment="1">
      <alignment vertical="center"/>
    </xf>
    <xf numFmtId="0" fontId="6" fillId="0" borderId="8"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168" fontId="5" fillId="0" borderId="0" xfId="3" applyNumberFormat="1" applyFont="1" applyAlignment="1">
      <alignment vertical="center"/>
    </xf>
    <xf numFmtId="0" fontId="5" fillId="0" borderId="0" xfId="0" applyFont="1" applyAlignment="1">
      <alignment horizontal="center" vertical="center"/>
    </xf>
    <xf numFmtId="0" fontId="9"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right" vertical="center"/>
    </xf>
    <xf numFmtId="169" fontId="4" fillId="0" borderId="0" xfId="0" applyNumberFormat="1" applyFont="1" applyAlignment="1">
      <alignment horizontal="right" vertical="center"/>
    </xf>
    <xf numFmtId="169" fontId="5" fillId="0" borderId="0" xfId="0" applyNumberFormat="1" applyFont="1" applyAlignment="1">
      <alignment vertical="center"/>
    </xf>
    <xf numFmtId="169" fontId="4" fillId="0" borderId="0" xfId="0" applyNumberFormat="1" applyFont="1" applyAlignment="1">
      <alignment vertical="center"/>
    </xf>
    <xf numFmtId="0" fontId="5" fillId="0" borderId="0" xfId="0" applyFont="1" applyAlignment="1">
      <alignment wrapText="1"/>
    </xf>
    <xf numFmtId="0" fontId="5" fillId="0" borderId="0" xfId="0" applyFont="1"/>
    <xf numFmtId="0" fontId="6" fillId="0" borderId="0" xfId="0" applyFont="1" applyAlignment="1">
      <alignment horizontal="left" vertical="center" wrapText="1"/>
    </xf>
    <xf numFmtId="0" fontId="10" fillId="0" borderId="0" xfId="0" applyFont="1"/>
    <xf numFmtId="0" fontId="4" fillId="0" borderId="10" xfId="0" applyFont="1" applyBorder="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horizontal="center" vertical="center"/>
    </xf>
    <xf numFmtId="0" fontId="4" fillId="3" borderId="15" xfId="0" applyFont="1" applyFill="1" applyBorder="1" applyAlignment="1">
      <alignment vertical="center"/>
    </xf>
    <xf numFmtId="0" fontId="4" fillId="3" borderId="16" xfId="0" applyFont="1" applyFill="1" applyBorder="1" applyAlignment="1">
      <alignment vertical="center"/>
    </xf>
    <xf numFmtId="0" fontId="4" fillId="3" borderId="17" xfId="0" applyFont="1" applyFill="1" applyBorder="1" applyAlignment="1">
      <alignment vertical="center"/>
    </xf>
    <xf numFmtId="0" fontId="5" fillId="3" borderId="18" xfId="0" applyFont="1" applyFill="1" applyBorder="1" applyAlignment="1">
      <alignment vertical="center"/>
    </xf>
    <xf numFmtId="0" fontId="5" fillId="3" borderId="13" xfId="0" applyFont="1" applyFill="1" applyBorder="1" applyAlignment="1">
      <alignment vertical="center"/>
    </xf>
    <xf numFmtId="0" fontId="5" fillId="3" borderId="19" xfId="0" applyFont="1" applyFill="1" applyBorder="1" applyAlignment="1">
      <alignment vertical="center"/>
    </xf>
    <xf numFmtId="0" fontId="5" fillId="3" borderId="20" xfId="0" applyFont="1" applyFill="1" applyBorder="1" applyAlignment="1">
      <alignment vertical="center"/>
    </xf>
    <xf numFmtId="0" fontId="5" fillId="3" borderId="14" xfId="0" applyFont="1" applyFill="1" applyBorder="1" applyAlignment="1">
      <alignment vertical="center"/>
    </xf>
    <xf numFmtId="170" fontId="5" fillId="0" borderId="0" xfId="0" applyNumberFormat="1" applyFont="1" applyAlignment="1">
      <alignment vertical="center"/>
    </xf>
    <xf numFmtId="1" fontId="5" fillId="0" borderId="21" xfId="0" applyNumberFormat="1" applyFont="1" applyBorder="1" applyAlignment="1">
      <alignment horizontal="center" vertical="center"/>
    </xf>
    <xf numFmtId="0" fontId="4" fillId="0" borderId="22" xfId="0" applyFont="1" applyBorder="1" applyAlignment="1">
      <alignment vertical="center"/>
    </xf>
    <xf numFmtId="0" fontId="4" fillId="0" borderId="1" xfId="0" applyFont="1" applyBorder="1" applyAlignment="1">
      <alignment horizontal="left" vertical="center" wrapText="1"/>
    </xf>
    <xf numFmtId="0" fontId="4" fillId="0" borderId="25" xfId="0" applyFont="1" applyBorder="1" applyAlignment="1">
      <alignment horizontal="left" vertical="center"/>
    </xf>
    <xf numFmtId="3" fontId="5" fillId="0" borderId="0" xfId="0" applyNumberFormat="1" applyFont="1" applyAlignment="1">
      <alignment horizontal="center" vertical="center"/>
    </xf>
    <xf numFmtId="3" fontId="5" fillId="0" borderId="0" xfId="0" applyNumberFormat="1" applyFont="1" applyAlignment="1">
      <alignment vertical="center"/>
    </xf>
    <xf numFmtId="0" fontId="12" fillId="7" borderId="63" xfId="0" applyFont="1" applyFill="1" applyBorder="1" applyAlignment="1">
      <alignment vertical="center" wrapText="1"/>
    </xf>
    <xf numFmtId="0" fontId="13" fillId="8" borderId="0" xfId="0" applyFont="1" applyFill="1" applyAlignment="1">
      <alignment wrapText="1"/>
    </xf>
    <xf numFmtId="0" fontId="11" fillId="8" borderId="64" xfId="0" applyFont="1" applyFill="1" applyBorder="1" applyAlignment="1">
      <alignment wrapText="1"/>
    </xf>
    <xf numFmtId="0" fontId="14" fillId="0" borderId="0" xfId="0" applyFont="1"/>
    <xf numFmtId="0" fontId="12" fillId="7" borderId="63" xfId="0" applyFont="1" applyFill="1" applyBorder="1" applyAlignment="1">
      <alignment vertical="center"/>
    </xf>
    <xf numFmtId="0" fontId="13" fillId="8" borderId="0" xfId="0" applyFont="1" applyFill="1"/>
    <xf numFmtId="0" fontId="11" fillId="8" borderId="64" xfId="0" applyFont="1" applyFill="1" applyBorder="1"/>
    <xf numFmtId="1" fontId="5" fillId="0" borderId="0" xfId="0" applyNumberFormat="1" applyFont="1" applyAlignment="1">
      <alignment horizontal="center" vertical="center"/>
    </xf>
    <xf numFmtId="0" fontId="5" fillId="0" borderId="27" xfId="0" applyFont="1" applyBorder="1" applyAlignment="1">
      <alignment horizontal="center" vertical="center"/>
    </xf>
    <xf numFmtId="0" fontId="10" fillId="7" borderId="15" xfId="0" applyFont="1" applyFill="1" applyBorder="1" applyAlignment="1">
      <alignment vertical="center"/>
    </xf>
    <xf numFmtId="0" fontId="10" fillId="7" borderId="28" xfId="0" applyFont="1" applyFill="1" applyBorder="1" applyAlignment="1">
      <alignment vertical="center"/>
    </xf>
    <xf numFmtId="0" fontId="10" fillId="7" borderId="16" xfId="0" applyFont="1" applyFill="1" applyBorder="1" applyAlignment="1">
      <alignment vertical="center"/>
    </xf>
    <xf numFmtId="0" fontId="16" fillId="8" borderId="18" xfId="0" applyFont="1" applyFill="1" applyBorder="1"/>
    <xf numFmtId="0" fontId="16" fillId="8" borderId="26" xfId="0" applyFont="1" applyFill="1" applyBorder="1"/>
    <xf numFmtId="0" fontId="10" fillId="8" borderId="26" xfId="0" applyFont="1" applyFill="1" applyBorder="1"/>
    <xf numFmtId="0" fontId="17" fillId="0" borderId="13" xfId="0" applyFont="1" applyBorder="1"/>
    <xf numFmtId="0" fontId="17" fillId="8" borderId="18" xfId="0" applyFont="1" applyFill="1" applyBorder="1"/>
    <xf numFmtId="0" fontId="17" fillId="8" borderId="26" xfId="0" applyFont="1" applyFill="1" applyBorder="1"/>
    <xf numFmtId="165" fontId="17" fillId="0" borderId="13" xfId="0" applyNumberFormat="1" applyFont="1" applyBorder="1"/>
    <xf numFmtId="0" fontId="18" fillId="8" borderId="26" xfId="0" applyFont="1" applyFill="1" applyBorder="1"/>
    <xf numFmtId="0" fontId="5" fillId="0" borderId="18" xfId="0" applyFont="1" applyBorder="1" applyAlignment="1">
      <alignment vertical="center"/>
    </xf>
    <xf numFmtId="3" fontId="5" fillId="0" borderId="26" xfId="0" applyNumberFormat="1" applyFont="1" applyBorder="1" applyAlignment="1">
      <alignment vertical="center"/>
    </xf>
    <xf numFmtId="169" fontId="5" fillId="0" borderId="26" xfId="0" applyNumberFormat="1" applyFont="1" applyBorder="1" applyAlignment="1">
      <alignment vertical="center"/>
    </xf>
    <xf numFmtId="0" fontId="5" fillId="0" borderId="29" xfId="0" applyFont="1" applyBorder="1" applyAlignment="1">
      <alignment vertical="center"/>
    </xf>
    <xf numFmtId="0" fontId="5" fillId="0" borderId="31" xfId="0" applyFont="1" applyBorder="1" applyAlignment="1">
      <alignment horizontal="center" vertical="center"/>
    </xf>
    <xf numFmtId="0" fontId="4" fillId="0" borderId="32" xfId="0" applyFont="1" applyBorder="1" applyAlignment="1">
      <alignment horizontal="left" vertical="center" wrapText="1"/>
    </xf>
    <xf numFmtId="10" fontId="10" fillId="0" borderId="0" xfId="0" applyNumberFormat="1" applyFont="1"/>
    <xf numFmtId="10" fontId="5" fillId="0" borderId="0" xfId="0" applyNumberFormat="1" applyFont="1" applyAlignment="1">
      <alignment vertical="center"/>
    </xf>
    <xf numFmtId="165" fontId="4" fillId="0" borderId="35" xfId="0" applyNumberFormat="1" applyFont="1" applyBorder="1" applyAlignment="1">
      <alignment horizontal="center" vertical="center"/>
    </xf>
    <xf numFmtId="10" fontId="10" fillId="7" borderId="28" xfId="0" applyNumberFormat="1" applyFont="1" applyFill="1" applyBorder="1" applyAlignment="1">
      <alignment vertical="center"/>
    </xf>
    <xf numFmtId="165" fontId="10" fillId="8" borderId="26" xfId="0" applyNumberFormat="1" applyFont="1" applyFill="1" applyBorder="1"/>
    <xf numFmtId="0" fontId="5" fillId="0" borderId="36" xfId="0" applyFont="1" applyBorder="1" applyAlignment="1">
      <alignment vertical="center"/>
    </xf>
    <xf numFmtId="169" fontId="4" fillId="0" borderId="37" xfId="0" applyNumberFormat="1" applyFont="1" applyBorder="1" applyAlignment="1">
      <alignment vertical="center"/>
    </xf>
    <xf numFmtId="167" fontId="17" fillId="8" borderId="26" xfId="0" applyNumberFormat="1" applyFont="1" applyFill="1" applyBorder="1"/>
    <xf numFmtId="0" fontId="5" fillId="0" borderId="38" xfId="0" applyFont="1" applyBorder="1" applyAlignment="1">
      <alignment vertical="center"/>
    </xf>
    <xf numFmtId="0" fontId="5" fillId="0" borderId="39" xfId="0" applyFont="1" applyBorder="1" applyAlignment="1">
      <alignment vertical="center"/>
    </xf>
    <xf numFmtId="169" fontId="4" fillId="0" borderId="39" xfId="0" applyNumberFormat="1" applyFont="1" applyBorder="1" applyAlignment="1">
      <alignment vertical="center"/>
    </xf>
    <xf numFmtId="169" fontId="4" fillId="0" borderId="40" xfId="0" applyNumberFormat="1" applyFont="1" applyBorder="1" applyAlignment="1">
      <alignment vertical="center"/>
    </xf>
    <xf numFmtId="0" fontId="19" fillId="2" borderId="0" xfId="0" applyFont="1" applyFill="1" applyAlignment="1">
      <alignment horizontal="center" vertical="center"/>
    </xf>
    <xf numFmtId="165" fontId="4" fillId="0" borderId="41" xfId="0" applyNumberFormat="1" applyFont="1" applyBorder="1" applyAlignment="1">
      <alignment horizontal="right" vertical="center"/>
    </xf>
    <xf numFmtId="165" fontId="4" fillId="0" borderId="42" xfId="0" applyNumberFormat="1" applyFont="1" applyBorder="1" applyAlignment="1">
      <alignment horizontal="center" vertical="center"/>
    </xf>
    <xf numFmtId="169" fontId="4" fillId="0" borderId="42" xfId="0" applyNumberFormat="1" applyFont="1" applyBorder="1" applyAlignment="1">
      <alignment horizontal="center" vertical="center"/>
    </xf>
    <xf numFmtId="0" fontId="4" fillId="0" borderId="43" xfId="0" applyFont="1" applyBorder="1" applyAlignment="1">
      <alignment vertical="center"/>
    </xf>
    <xf numFmtId="170" fontId="5" fillId="0" borderId="44" xfId="3" applyNumberFormat="1" applyFont="1" applyBorder="1" applyAlignment="1">
      <alignment vertical="center"/>
    </xf>
    <xf numFmtId="0" fontId="4" fillId="0" borderId="45" xfId="0" applyFont="1" applyBorder="1" applyAlignment="1">
      <alignment vertical="center"/>
    </xf>
    <xf numFmtId="170" fontId="5" fillId="0" borderId="46" xfId="3" applyNumberFormat="1" applyFont="1" applyBorder="1" applyAlignment="1">
      <alignment vertical="center"/>
    </xf>
    <xf numFmtId="0" fontId="4" fillId="0" borderId="47" xfId="0" applyFont="1" applyBorder="1" applyAlignment="1">
      <alignment vertical="center"/>
    </xf>
    <xf numFmtId="170" fontId="5" fillId="0" borderId="48" xfId="3" applyNumberFormat="1" applyFont="1" applyBorder="1" applyAlignment="1">
      <alignment vertical="center"/>
    </xf>
    <xf numFmtId="0" fontId="4" fillId="0" borderId="49" xfId="0" applyFont="1" applyBorder="1" applyAlignment="1">
      <alignment vertical="center"/>
    </xf>
    <xf numFmtId="170" fontId="4" fillId="0" borderId="49" xfId="0" applyNumberFormat="1" applyFont="1" applyBorder="1" applyAlignment="1">
      <alignment vertical="center"/>
    </xf>
    <xf numFmtId="0" fontId="0" fillId="6" borderId="0" xfId="0" applyFill="1"/>
    <xf numFmtId="3" fontId="5" fillId="0" borderId="39" xfId="0" applyNumberFormat="1" applyFont="1" applyBorder="1" applyAlignment="1">
      <alignment vertical="center"/>
    </xf>
    <xf numFmtId="14" fontId="5" fillId="0" borderId="9" xfId="0" applyNumberFormat="1" applyFont="1" applyBorder="1" applyAlignment="1">
      <alignment horizontal="center" vertical="center"/>
    </xf>
    <xf numFmtId="0" fontId="4" fillId="0" borderId="30" xfId="0" applyFont="1" applyBorder="1" applyAlignment="1">
      <alignment horizontal="center" vertical="center"/>
    </xf>
    <xf numFmtId="0" fontId="5" fillId="0" borderId="26" xfId="0" applyFont="1" applyBorder="1" applyAlignment="1">
      <alignment horizontal="center" vertical="center"/>
    </xf>
    <xf numFmtId="0" fontId="5" fillId="0" borderId="39" xfId="0" applyFont="1" applyBorder="1" applyAlignment="1">
      <alignment horizontal="center" vertical="center"/>
    </xf>
    <xf numFmtId="0" fontId="15" fillId="0" borderId="0" xfId="0" applyFont="1" applyAlignment="1">
      <alignment wrapText="1"/>
    </xf>
    <xf numFmtId="0" fontId="4" fillId="0" borderId="0" xfId="0" applyFont="1" applyAlignment="1">
      <alignment wrapText="1"/>
    </xf>
    <xf numFmtId="0" fontId="6" fillId="0" borderId="65" xfId="0" applyFont="1" applyBorder="1" applyAlignment="1" applyProtection="1">
      <alignment vertical="center" wrapText="1"/>
      <protection locked="0"/>
    </xf>
    <xf numFmtId="0" fontId="5" fillId="0" borderId="65" xfId="0" applyFont="1" applyBorder="1" applyAlignment="1" applyProtection="1">
      <alignment vertical="center" wrapText="1"/>
      <protection locked="0"/>
    </xf>
    <xf numFmtId="49" fontId="5" fillId="0" borderId="65" xfId="0" applyNumberFormat="1" applyFont="1" applyBorder="1" applyAlignment="1" applyProtection="1">
      <alignment vertical="center" wrapText="1"/>
      <protection locked="0"/>
    </xf>
    <xf numFmtId="0" fontId="15" fillId="5" borderId="66" xfId="0" applyFont="1" applyFill="1" applyBorder="1" applyAlignment="1" applyProtection="1">
      <alignment vertical="center" wrapText="1"/>
      <protection hidden="1"/>
    </xf>
    <xf numFmtId="0" fontId="20" fillId="2" borderId="33" xfId="0" applyFont="1" applyFill="1" applyBorder="1" applyAlignment="1">
      <alignment horizontal="center" vertical="center"/>
    </xf>
    <xf numFmtId="0" fontId="20" fillId="2" borderId="34" xfId="0" applyFont="1" applyFill="1" applyBorder="1" applyAlignment="1">
      <alignment horizontal="center" vertical="center"/>
    </xf>
    <xf numFmtId="0" fontId="7" fillId="4" borderId="18" xfId="0" applyFont="1" applyFill="1" applyBorder="1" applyAlignment="1">
      <alignment vertical="center"/>
    </xf>
    <xf numFmtId="0" fontId="7" fillId="4" borderId="20" xfId="0" applyFont="1" applyFill="1" applyBorder="1" applyAlignment="1">
      <alignment vertical="center"/>
    </xf>
    <xf numFmtId="0" fontId="7" fillId="4" borderId="18" xfId="0" applyFont="1" applyFill="1" applyBorder="1" applyAlignment="1">
      <alignment vertical="center" wrapText="1"/>
    </xf>
    <xf numFmtId="0" fontId="7" fillId="4" borderId="20" xfId="0" applyFont="1" applyFill="1" applyBorder="1" applyAlignment="1">
      <alignment vertical="center" wrapText="1"/>
    </xf>
    <xf numFmtId="0" fontId="7" fillId="4" borderId="18" xfId="0" applyFont="1" applyFill="1" applyBorder="1" applyAlignment="1">
      <alignment horizontal="left" vertical="center"/>
    </xf>
    <xf numFmtId="0" fontId="7" fillId="0" borderId="0" xfId="0" applyFont="1" applyAlignment="1">
      <alignment horizontal="left" vertical="center" wrapText="1"/>
    </xf>
    <xf numFmtId="1" fontId="7" fillId="0" borderId="0" xfId="0" applyNumberFormat="1" applyFont="1" applyAlignment="1">
      <alignment horizontal="center" vertical="center"/>
    </xf>
    <xf numFmtId="0" fontId="27" fillId="8" borderId="64" xfId="0" applyFont="1" applyFill="1" applyBorder="1"/>
    <xf numFmtId="0" fontId="15" fillId="5" borderId="13" xfId="0" applyFont="1" applyFill="1" applyBorder="1" applyAlignment="1">
      <alignment vertical="center"/>
    </xf>
    <xf numFmtId="14" fontId="6" fillId="0" borderId="46" xfId="0" applyNumberFormat="1" applyFont="1" applyBorder="1" applyAlignment="1" applyProtection="1">
      <alignment vertical="center" wrapText="1"/>
      <protection locked="0"/>
    </xf>
    <xf numFmtId="171" fontId="10" fillId="8" borderId="26" xfId="0" applyNumberFormat="1" applyFont="1" applyFill="1" applyBorder="1"/>
    <xf numFmtId="172" fontId="17" fillId="9" borderId="26" xfId="0" applyNumberFormat="1" applyFont="1" applyFill="1" applyBorder="1"/>
    <xf numFmtId="0" fontId="30" fillId="0" borderId="0" xfId="0" applyFont="1" applyAlignment="1">
      <alignment vertical="center"/>
    </xf>
    <xf numFmtId="3" fontId="30" fillId="0" borderId="0" xfId="0" applyNumberFormat="1" applyFont="1" applyAlignment="1">
      <alignment horizontal="center" vertical="center"/>
    </xf>
    <xf numFmtId="0" fontId="4" fillId="0" borderId="0" xfId="0" applyFont="1"/>
    <xf numFmtId="0" fontId="22" fillId="2" borderId="0" xfId="0" applyFont="1" applyFill="1" applyAlignment="1">
      <alignment vertical="center" wrapText="1"/>
    </xf>
    <xf numFmtId="0" fontId="22" fillId="0" borderId="0" xfId="0" applyFont="1" applyAlignment="1">
      <alignment vertical="center" wrapText="1"/>
    </xf>
    <xf numFmtId="0" fontId="5" fillId="0" borderId="72" xfId="0" applyFont="1" applyBorder="1" applyAlignment="1" applyProtection="1">
      <alignment vertical="center" wrapText="1"/>
      <protection locked="0"/>
    </xf>
    <xf numFmtId="0" fontId="4" fillId="0" borderId="65" xfId="0" applyFont="1" applyBorder="1" applyAlignment="1" applyProtection="1">
      <alignment vertical="center" wrapText="1"/>
      <protection locked="0"/>
    </xf>
    <xf numFmtId="0" fontId="5" fillId="5" borderId="65" xfId="0" applyFont="1" applyFill="1" applyBorder="1" applyAlignment="1" applyProtection="1">
      <alignment vertical="center" wrapText="1"/>
      <protection hidden="1"/>
    </xf>
    <xf numFmtId="3" fontId="5" fillId="0" borderId="65" xfId="0" applyNumberFormat="1" applyFont="1" applyBorder="1" applyAlignment="1" applyProtection="1">
      <alignment horizontal="right" vertical="center" wrapText="1"/>
      <protection locked="0"/>
    </xf>
    <xf numFmtId="0" fontId="15" fillId="5" borderId="65" xfId="0" applyFont="1" applyFill="1" applyBorder="1" applyAlignment="1" applyProtection="1">
      <alignment vertical="center" wrapText="1"/>
      <protection hidden="1"/>
    </xf>
    <xf numFmtId="0" fontId="5" fillId="10" borderId="13" xfId="0" applyFont="1" applyFill="1" applyBorder="1" applyAlignment="1" applyProtection="1">
      <alignment vertical="center"/>
      <protection locked="0"/>
    </xf>
    <xf numFmtId="0" fontId="3" fillId="10" borderId="13" xfId="2" applyFill="1" applyBorder="1" applyAlignment="1">
      <alignment vertical="center"/>
      <protection locked="0"/>
    </xf>
    <xf numFmtId="0" fontId="5" fillId="10" borderId="14" xfId="0" applyFont="1" applyFill="1" applyBorder="1" applyAlignment="1" applyProtection="1">
      <alignment vertical="center"/>
      <protection locked="0"/>
    </xf>
    <xf numFmtId="3" fontId="5" fillId="10" borderId="13" xfId="0" applyNumberFormat="1" applyFont="1" applyFill="1" applyBorder="1" applyAlignment="1" applyProtection="1">
      <alignment horizontal="center" vertical="center"/>
      <protection locked="0"/>
    </xf>
    <xf numFmtId="14" fontId="5" fillId="10" borderId="13" xfId="0" applyNumberFormat="1" applyFont="1" applyFill="1" applyBorder="1" applyAlignment="1" applyProtection="1">
      <alignment horizontal="center" vertical="center"/>
      <protection locked="0"/>
    </xf>
    <xf numFmtId="14" fontId="5" fillId="10" borderId="14" xfId="0" applyNumberFormat="1" applyFont="1" applyFill="1" applyBorder="1" applyAlignment="1" applyProtection="1">
      <alignment horizontal="center" vertical="center"/>
      <protection locked="0"/>
    </xf>
    <xf numFmtId="0" fontId="28" fillId="3" borderId="23" xfId="0" applyFont="1" applyFill="1" applyBorder="1" applyAlignment="1">
      <alignment horizontal="center" vertical="center"/>
    </xf>
    <xf numFmtId="0" fontId="28" fillId="3" borderId="24"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71"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18" xfId="0" applyFont="1" applyFill="1" applyBorder="1" applyAlignment="1">
      <alignment horizontal="center" vertical="center" wrapText="1"/>
    </xf>
    <xf numFmtId="0" fontId="7" fillId="0" borderId="67" xfId="0" applyFont="1" applyBorder="1" applyAlignment="1">
      <alignment horizontal="center" vertical="center" wrapText="1"/>
    </xf>
    <xf numFmtId="0" fontId="20" fillId="2" borderId="26" xfId="0" applyFont="1" applyFill="1" applyBorder="1" applyAlignment="1">
      <alignment horizontal="center" vertical="center" wrapText="1"/>
    </xf>
    <xf numFmtId="0" fontId="7" fillId="0" borderId="68" xfId="0" applyFont="1" applyBorder="1" applyAlignment="1">
      <alignment horizontal="center" vertical="center" wrapText="1"/>
    </xf>
    <xf numFmtId="3" fontId="20" fillId="2" borderId="26" xfId="0" applyNumberFormat="1" applyFont="1" applyFill="1" applyBorder="1" applyAlignment="1">
      <alignment horizontal="center" vertical="center" wrapText="1"/>
    </xf>
    <xf numFmtId="3" fontId="7" fillId="0" borderId="68" xfId="0" applyNumberFormat="1" applyFont="1" applyBorder="1" applyAlignment="1">
      <alignment horizontal="center" vertical="center" wrapText="1"/>
    </xf>
    <xf numFmtId="0" fontId="20" fillId="2" borderId="13" xfId="0" applyFont="1" applyFill="1" applyBorder="1" applyAlignment="1">
      <alignment horizontal="center" vertical="center" wrapText="1"/>
    </xf>
    <xf numFmtId="0" fontId="7" fillId="0" borderId="69" xfId="0" applyFont="1" applyBorder="1" applyAlignment="1">
      <alignment horizontal="center" vertical="center" wrapText="1"/>
    </xf>
    <xf numFmtId="0" fontId="22" fillId="2" borderId="26" xfId="0" applyFont="1" applyFill="1" applyBorder="1" applyAlignment="1">
      <alignment horizontal="center" vertical="center" wrapText="1"/>
    </xf>
    <xf numFmtId="0" fontId="22" fillId="2" borderId="68"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2" fillId="2" borderId="70"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16" xfId="0" applyFont="1" applyFill="1" applyBorder="1" applyAlignment="1">
      <alignment horizontal="center" vertical="center" wrapText="1"/>
    </xf>
    <xf numFmtId="49" fontId="22" fillId="2" borderId="26" xfId="0" applyNumberFormat="1" applyFont="1" applyFill="1" applyBorder="1" applyAlignment="1">
      <alignment horizontal="center" vertical="center" wrapText="1"/>
    </xf>
    <xf numFmtId="49" fontId="4" fillId="0" borderId="68" xfId="0" applyNumberFormat="1" applyFont="1" applyBorder="1" applyAlignment="1">
      <alignment horizontal="center" vertical="center" wrapText="1"/>
    </xf>
    <xf numFmtId="14" fontId="22" fillId="2" borderId="13" xfId="0" applyNumberFormat="1" applyFont="1" applyFill="1" applyBorder="1" applyAlignment="1">
      <alignment horizontal="center" vertical="center" wrapText="1"/>
    </xf>
    <xf numFmtId="14" fontId="4" fillId="0" borderId="69" xfId="0" applyNumberFormat="1" applyFont="1" applyBorder="1" applyAlignment="1">
      <alignment horizontal="center" vertical="center" wrapText="1"/>
    </xf>
    <xf numFmtId="0" fontId="22" fillId="2" borderId="18" xfId="0" applyFont="1" applyFill="1" applyBorder="1" applyAlignment="1">
      <alignment horizontal="center"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25" fillId="0" borderId="55" xfId="0" applyFont="1" applyBorder="1" applyAlignment="1">
      <alignment horizontal="center" vertical="center"/>
    </xf>
    <xf numFmtId="0" fontId="25" fillId="0" borderId="54" xfId="0" applyFont="1" applyBorder="1" applyAlignment="1">
      <alignment horizontal="center" vertical="center"/>
    </xf>
    <xf numFmtId="0" fontId="21" fillId="2" borderId="26" xfId="0" applyFont="1" applyFill="1" applyBorder="1" applyAlignment="1">
      <alignment horizontal="center" vertical="center" wrapText="1"/>
    </xf>
    <xf numFmtId="0" fontId="26" fillId="0" borderId="37" xfId="0" applyFont="1" applyBorder="1" applyAlignment="1">
      <alignment horizontal="center" vertical="center"/>
    </xf>
    <xf numFmtId="0" fontId="26" fillId="0" borderId="56"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4" xfId="0" applyFont="1" applyBorder="1" applyAlignment="1">
      <alignment horizontal="center" vertical="center"/>
    </xf>
    <xf numFmtId="0" fontId="23" fillId="2" borderId="26" xfId="0" applyFont="1" applyFill="1" applyBorder="1" applyAlignment="1">
      <alignment horizontal="center" vertical="center" wrapText="1"/>
    </xf>
    <xf numFmtId="0" fontId="6" fillId="0" borderId="26" xfId="0" applyFont="1" applyBorder="1" applyAlignment="1">
      <alignment horizontal="center" vertical="center" wrapText="1"/>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18" xfId="0" applyFont="1" applyBorder="1" applyAlignment="1">
      <alignment horizontal="center" vertical="center" wrapText="1"/>
    </xf>
    <xf numFmtId="0" fontId="24" fillId="0" borderId="57" xfId="0" applyFont="1" applyBorder="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center" vertical="center"/>
    </xf>
    <xf numFmtId="0" fontId="24" fillId="0" borderId="41" xfId="0" applyFont="1" applyBorder="1" applyAlignment="1">
      <alignment horizontal="center" vertical="center"/>
    </xf>
    <xf numFmtId="0" fontId="24" fillId="0" borderId="27" xfId="0" applyFont="1" applyBorder="1" applyAlignment="1">
      <alignment horizontal="center" vertical="center"/>
    </xf>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23" fillId="2" borderId="26" xfId="0" applyFont="1" applyFill="1" applyBorder="1" applyAlignment="1">
      <alignment horizontal="center" vertical="center"/>
    </xf>
    <xf numFmtId="0" fontId="20" fillId="2" borderId="37" xfId="0" applyFont="1" applyFill="1" applyBorder="1" applyAlignment="1">
      <alignment horizontal="center" vertical="center"/>
    </xf>
    <xf numFmtId="0" fontId="4" fillId="0" borderId="53" xfId="0" applyFont="1" applyBorder="1" applyAlignment="1">
      <alignment horizontal="center" vertical="center"/>
    </xf>
    <xf numFmtId="0" fontId="4" fillId="0" borderId="41" xfId="0" applyFont="1" applyBorder="1" applyAlignment="1">
      <alignment horizontal="center" vertical="center"/>
    </xf>
    <xf numFmtId="0" fontId="4" fillId="0" borderId="54" xfId="0" applyFont="1" applyBorder="1" applyAlignment="1">
      <alignment horizontal="center" vertical="center"/>
    </xf>
    <xf numFmtId="0" fontId="4" fillId="0" borderId="10" xfId="0" applyFont="1" applyBorder="1" applyAlignment="1">
      <alignment horizontal="center" vertical="center"/>
    </xf>
    <xf numFmtId="0" fontId="5" fillId="0" borderId="55" xfId="0" applyFont="1" applyBorder="1" applyAlignment="1">
      <alignment horizontal="center" vertical="center"/>
    </xf>
    <xf numFmtId="0" fontId="5" fillId="0" borderId="37" xfId="0" applyFont="1" applyBorder="1" applyAlignment="1">
      <alignment horizontal="center" vertical="center"/>
    </xf>
    <xf numFmtId="0" fontId="5" fillId="0" borderId="56" xfId="0" applyFont="1" applyBorder="1" applyAlignment="1">
      <alignment horizontal="center" vertical="center"/>
    </xf>
    <xf numFmtId="0" fontId="4" fillId="0" borderId="21" xfId="0" applyFont="1" applyBorder="1" applyAlignment="1">
      <alignment horizontal="center" vertical="center"/>
    </xf>
    <xf numFmtId="0" fontId="4" fillId="0" borderId="37" xfId="0" applyFont="1" applyBorder="1" applyAlignment="1">
      <alignment horizontal="center" vertical="center"/>
    </xf>
    <xf numFmtId="0" fontId="4" fillId="0" borderId="56" xfId="0" applyFont="1" applyBorder="1" applyAlignment="1">
      <alignment horizontal="center" vertical="center"/>
    </xf>
    <xf numFmtId="0" fontId="5" fillId="0" borderId="54" xfId="0" applyFont="1" applyBorder="1" applyAlignment="1">
      <alignment horizontal="center" vertical="center"/>
    </xf>
    <xf numFmtId="0" fontId="5" fillId="0" borderId="10" xfId="0" applyFont="1" applyBorder="1" applyAlignment="1">
      <alignment horizontal="center" vertical="center"/>
    </xf>
    <xf numFmtId="0" fontId="4" fillId="0" borderId="55" xfId="0" applyFont="1" applyBorder="1" applyAlignment="1">
      <alignment horizontal="center" vertical="center"/>
    </xf>
    <xf numFmtId="0" fontId="23" fillId="2" borderId="13" xfId="0" applyFont="1" applyFill="1" applyBorder="1" applyAlignment="1">
      <alignment horizontal="center" vertical="center" wrapText="1"/>
    </xf>
    <xf numFmtId="0" fontId="20" fillId="2" borderId="15"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16" xfId="0" applyFont="1" applyFill="1" applyBorder="1" applyAlignment="1">
      <alignment horizontal="center" vertical="center"/>
    </xf>
  </cellXfs>
  <cellStyles count="5">
    <cellStyle name="Euro" xfId="1" xr:uid="{00000000-0005-0000-0000-000000000000}"/>
    <cellStyle name="Hipervínculo" xfId="2" builtinId="8"/>
    <cellStyle name="Millares" xfId="3" builtinId="3"/>
    <cellStyle name="Normal" xfId="0" builtinId="0"/>
    <cellStyle name="Währung" xfId="4" xr:uid="{00000000-0005-0000-0000-000004000000}"/>
  </cellStyles>
  <dxfs count="18">
    <dxf>
      <font>
        <b/>
        <strike val="0"/>
        <outline val="0"/>
        <shadow val="0"/>
        <u val="none"/>
        <vertAlign val="baseline"/>
        <sz val="12"/>
        <color auto="1"/>
        <name val="Calibri"/>
        <scheme val="minor"/>
      </font>
      <numFmt numFmtId="0" formatCode="General"/>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9"/>
        <color auto="1"/>
        <name val="Calibri"/>
        <scheme val="minor"/>
      </font>
      <numFmt numFmtId="165" formatCode="#,##0.00\ &quot;€&quot;"/>
      <fill>
        <patternFill patternType="solid">
          <fgColor indexed="64"/>
          <bgColor theme="0" tint="-0.14996795556505021"/>
        </patternFill>
      </fill>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9"/>
        <color auto="1"/>
        <name val="Calibri"/>
        <scheme val="minor"/>
      </font>
      <numFmt numFmtId="165" formatCode="#,##0.00\ &quot;€&quot;"/>
      <fill>
        <patternFill patternType="solid">
          <fgColor indexed="64"/>
          <bgColor theme="0" tint="-0.14996795556505021"/>
        </patternFill>
      </fill>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9"/>
        <color auto="1"/>
        <name val="Calibri"/>
        <scheme val="minor"/>
      </font>
      <numFmt numFmtId="165" formatCode="#,##0.00\ &quot;€&quot;"/>
      <fill>
        <patternFill patternType="solid">
          <fgColor indexed="64"/>
          <bgColor theme="0" tint="-0.14996795556505021"/>
        </patternFill>
      </fill>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9"/>
        <color auto="1"/>
        <name val="Calibri"/>
        <scheme val="minor"/>
      </font>
      <numFmt numFmtId="171" formatCode="0.000000%"/>
      <fill>
        <patternFill patternType="solid">
          <fgColor indexed="64"/>
          <bgColor theme="0" tint="-0.14996795556505021"/>
        </patternFill>
      </fill>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9"/>
        <color auto="1"/>
        <name val="Calibri"/>
        <scheme val="minor"/>
      </font>
      <numFmt numFmtId="171" formatCode="0.000000%"/>
      <fill>
        <patternFill patternType="solid">
          <fgColor indexed="64"/>
          <bgColor theme="0" tint="-0.14996795556505021"/>
        </patternFill>
      </fill>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9"/>
        <color auto="1"/>
        <name val="Calibri"/>
        <scheme val="minor"/>
      </font>
      <numFmt numFmtId="171" formatCode="0.000000%"/>
      <fill>
        <patternFill patternType="solid">
          <fgColor indexed="64"/>
          <bgColor theme="0" tint="-0.14996795556505021"/>
        </patternFill>
      </fill>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2"/>
        <color auto="1"/>
        <name val="Calibri"/>
        <scheme val="minor"/>
      </font>
      <border diagonalUp="0" diagonalDown="0">
        <left/>
        <right style="thin">
          <color indexed="64"/>
        </right>
        <top style="thin">
          <color indexed="64"/>
        </top>
        <bottom style="thin">
          <color indexed="64"/>
        </bottom>
      </border>
      <protection locked="1" hidden="0"/>
    </dxf>
    <dxf>
      <font>
        <b/>
        <strike val="0"/>
        <outline val="0"/>
        <shadow val="0"/>
        <u val="none"/>
        <vertAlign val="baseline"/>
        <sz val="12"/>
        <color auto="1"/>
        <name val="Calibri"/>
        <scheme val="minor"/>
      </font>
      <alignment horizontal="general" textRotation="0" wrapText="0" indent="0" justifyLastLine="0" shrinkToFit="0" readingOrder="0"/>
      <protection locked="1" hidden="0"/>
    </dxf>
    <dxf>
      <font>
        <b/>
        <i val="0"/>
        <strike val="0"/>
        <condense val="0"/>
        <extend val="0"/>
        <outline val="0"/>
        <shadow val="0"/>
        <u val="none"/>
        <vertAlign val="baseline"/>
        <sz val="12"/>
        <color auto="1"/>
        <name val="Calibri"/>
        <scheme val="minor"/>
      </font>
      <alignment horizontal="general" vertical="center" textRotation="0" wrapText="0" indent="0" justifyLastLine="0" shrinkToFit="0" readingOrder="0"/>
      <border diagonalUp="0" diagonalDown="0">
        <left style="thin">
          <color indexed="64"/>
        </left>
        <right style="thin">
          <color indexed="64"/>
        </right>
        <top/>
        <bottom/>
      </border>
      <protection locked="1" hidden="0"/>
    </dxf>
    <dxf>
      <font>
        <b/>
        <i val="0"/>
        <color rgb="FFFF0000"/>
      </font>
      <fill>
        <patternFill>
          <bgColor rgb="FFFFFF00"/>
        </patternFill>
      </fill>
    </dxf>
    <dxf>
      <font>
        <b/>
        <i val="0"/>
        <color rgb="FFFF0000"/>
      </font>
      <fill>
        <patternFill>
          <bgColor rgb="FFFFFF00"/>
        </patternFill>
      </fill>
    </dxf>
    <dxf>
      <font>
        <b/>
        <i val="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ventanillaunica.digital/VU_PoliticaPrivacidad.aspx"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ventanillaunica.digital/VU_PoliticaPrivacidad.aspx" TargetMode="External"/></Relationships>
</file>

<file path=xl/drawings/drawing1.xml><?xml version="1.0" encoding="utf-8"?>
<xdr:wsDr xmlns:xdr="http://schemas.openxmlformats.org/drawingml/2006/spreadsheetDrawing" xmlns:a="http://schemas.openxmlformats.org/drawingml/2006/main">
  <xdr:twoCellAnchor>
    <xdr:from>
      <xdr:col>2</xdr:col>
      <xdr:colOff>156210</xdr:colOff>
      <xdr:row>6</xdr:row>
      <xdr:rowOff>0</xdr:rowOff>
    </xdr:from>
    <xdr:to>
      <xdr:col>4</xdr:col>
      <xdr:colOff>1087743</xdr:colOff>
      <xdr:row>11</xdr:row>
      <xdr:rowOff>381001</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E7658B13-ED98-4E42-9811-BFC5912908A2}"/>
            </a:ext>
          </a:extLst>
        </xdr:cNvPr>
        <xdr:cNvSpPr txBox="1"/>
      </xdr:nvSpPr>
      <xdr:spPr>
        <a:xfrm>
          <a:off x="7858125" y="2400300"/>
          <a:ext cx="4200526" cy="2381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0" i="0" u="none" strike="noStrike">
              <a:solidFill>
                <a:schemeClr val="dk1"/>
              </a:solidFill>
              <a:latin typeface="+mn-lt"/>
              <a:ea typeface="+mn-ea"/>
              <a:cs typeface="+mn-cs"/>
            </a:rPr>
            <a:t>Los datos facilitados son responsabilidad de la Asociación Ventanilla Única Digital. </a:t>
          </a:r>
        </a:p>
        <a:p>
          <a:endParaRPr lang="es-ES" sz="1100" b="0" i="0" u="none" strike="noStrike">
            <a:solidFill>
              <a:schemeClr val="dk1"/>
            </a:solidFill>
            <a:latin typeface="+mn-lt"/>
            <a:ea typeface="+mn-ea"/>
            <a:cs typeface="+mn-cs"/>
          </a:endParaRPr>
        </a:p>
        <a:p>
          <a:r>
            <a:rPr lang="es-ES"/>
            <a:t> </a:t>
          </a:r>
          <a:r>
            <a:rPr lang="es-ES" sz="1100" b="0" i="0" u="none" strike="noStrike">
              <a:solidFill>
                <a:schemeClr val="dk1"/>
              </a:solidFill>
              <a:latin typeface="+mn-lt"/>
              <a:ea typeface="+mn-ea"/>
              <a:cs typeface="+mn-cs"/>
            </a:rPr>
            <a:t>Sus datos serán utilizados para la gestión de la liquidación de la copia privada. </a:t>
          </a:r>
          <a:r>
            <a:rPr lang="es-ES"/>
            <a:t> </a:t>
          </a:r>
          <a:r>
            <a:rPr lang="es-ES" sz="1100" b="0" i="0" u="none" strike="noStrike">
              <a:solidFill>
                <a:schemeClr val="dk1"/>
              </a:solidFill>
              <a:latin typeface="+mn-lt"/>
              <a:ea typeface="+mn-ea"/>
              <a:cs typeface="+mn-cs"/>
            </a:rPr>
            <a:t>La asociación tiene la obligación de tratar sus datos personales para poder gestionar la obligación de la Ley de Propiedad Intelectual en relación a la gestión de la remuneración por copia privada. </a:t>
          </a:r>
          <a:r>
            <a:rPr lang="es-ES"/>
            <a:t> </a:t>
          </a:r>
        </a:p>
        <a:p>
          <a:pPr>
            <a:lnSpc>
              <a:spcPts val="1200"/>
            </a:lnSpc>
          </a:pPr>
          <a:r>
            <a:rPr lang="es-ES" sz="1100" b="0" i="0" u="none" strike="noStrike">
              <a:solidFill>
                <a:schemeClr val="dk1"/>
              </a:solidFill>
              <a:latin typeface="+mn-lt"/>
              <a:ea typeface="+mn-ea"/>
              <a:cs typeface="+mn-cs"/>
            </a:rPr>
            <a:t>Es necesario comunicar sus datos a las entidades de gestión que forman la asociación para que procedan a la liquidación.</a:t>
          </a:r>
          <a:r>
            <a:rPr lang="es-ES"/>
            <a:t> </a:t>
          </a:r>
          <a:r>
            <a:rPr lang="es-ES" sz="1100" b="0" i="0" u="none" strike="noStrike">
              <a:solidFill>
                <a:schemeClr val="dk1"/>
              </a:solidFill>
              <a:latin typeface="+mn-lt"/>
              <a:ea typeface="+mn-ea"/>
              <a:cs typeface="+mn-cs"/>
            </a:rPr>
            <a:t>Le informamos de que cuenta con los derechos de acceso, rectificación y supresión. </a:t>
          </a:r>
        </a:p>
        <a:p>
          <a:r>
            <a:rPr lang="es-ES"/>
            <a:t> </a:t>
          </a:r>
          <a:r>
            <a:rPr lang="es-ES" sz="1100" b="0" i="0" u="none" strike="noStrike">
              <a:solidFill>
                <a:schemeClr val="dk1"/>
              </a:solidFill>
              <a:latin typeface="+mn-lt"/>
              <a:ea typeface="+mn-ea"/>
              <a:cs typeface="+mn-cs"/>
            </a:rPr>
            <a:t>Para más información </a:t>
          </a:r>
          <a:r>
            <a:rPr lang="es-ES" sz="1100" b="0" i="0" u="none" strike="noStrike">
              <a:solidFill>
                <a:srgbClr val="002060"/>
              </a:solidFill>
              <a:latin typeface="+mn-lt"/>
              <a:ea typeface="+mn-ea"/>
              <a:cs typeface="+mn-cs"/>
            </a:rPr>
            <a:t>pincha aquí.</a:t>
          </a:r>
          <a:endParaRPr lang="es-ES">
            <a:solidFill>
              <a:srgbClr val="002060"/>
            </a:solidFill>
          </a:endParaRPr>
        </a:p>
        <a:p>
          <a:pPr>
            <a:lnSpc>
              <a:spcPts val="1100"/>
            </a:lnSpc>
          </a:pP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471912</xdr:colOff>
      <xdr:row>4</xdr:row>
      <xdr:rowOff>3351</xdr:rowOff>
    </xdr:from>
    <xdr:to>
      <xdr:col>21</xdr:col>
      <xdr:colOff>303318</xdr:colOff>
      <xdr:row>20</xdr:row>
      <xdr:rowOff>100586</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53D3176B-EDD6-4C00-8BFC-71CB1A566CE8}"/>
            </a:ext>
          </a:extLst>
        </xdr:cNvPr>
        <xdr:cNvSpPr txBox="1"/>
      </xdr:nvSpPr>
      <xdr:spPr>
        <a:xfrm>
          <a:off x="15366190" y="1393295"/>
          <a:ext cx="3817795" cy="2778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0" i="0" u="none" strike="noStrike">
              <a:solidFill>
                <a:schemeClr val="dk1"/>
              </a:solidFill>
              <a:latin typeface="+mn-lt"/>
              <a:ea typeface="+mn-ea"/>
              <a:cs typeface="+mn-cs"/>
            </a:rPr>
            <a:t>Los datos facilitados son responsabilidad de la Asociación Ventanilla Única Digital. </a:t>
          </a:r>
        </a:p>
        <a:p>
          <a:r>
            <a:rPr lang="es-ES" sz="1100" b="0" i="0" u="none" strike="noStrike">
              <a:solidFill>
                <a:schemeClr val="dk1"/>
              </a:solidFill>
              <a:latin typeface="+mn-lt"/>
              <a:ea typeface="+mn-ea"/>
              <a:cs typeface="+mn-cs"/>
            </a:rPr>
            <a:t>Los datos facilitados son responsabilidad de la Asociación Ventanilla Única Digital. </a:t>
          </a:r>
        </a:p>
        <a:p>
          <a:r>
            <a:rPr lang="es-ES" sz="1100" b="0" i="0" u="none" strike="noStrike">
              <a:solidFill>
                <a:schemeClr val="dk1"/>
              </a:solidFill>
              <a:latin typeface="+mn-lt"/>
              <a:ea typeface="+mn-ea"/>
              <a:cs typeface="+mn-cs"/>
            </a:rPr>
            <a:t>Sus datos serán utilizados para la gestión de las exceptuaciones al pago por copia privada. </a:t>
          </a:r>
          <a:r>
            <a:rPr lang="es-ES"/>
            <a:t> </a:t>
          </a:r>
          <a:r>
            <a:rPr lang="es-ES" sz="1100" b="0" i="0" u="none" strike="noStrike">
              <a:solidFill>
                <a:schemeClr val="dk1"/>
              </a:solidFill>
              <a:latin typeface="+mn-lt"/>
              <a:ea typeface="+mn-ea"/>
              <a:cs typeface="+mn-cs"/>
            </a:rPr>
            <a:t>La asociación tiene la obligación de tratar sus datos personales para poder gestionar la obligación de la Ley de Propiedad Intelectual en relación a las exceptuaciones al pago por copia privada.</a:t>
          </a:r>
          <a:r>
            <a:rPr lang="es-ES"/>
            <a:t> </a:t>
          </a:r>
        </a:p>
        <a:p>
          <a:r>
            <a:rPr lang="es-ES" sz="1100" b="0" i="0" u="none" strike="noStrike">
              <a:solidFill>
                <a:schemeClr val="dk1"/>
              </a:solidFill>
              <a:latin typeface="+mn-lt"/>
              <a:ea typeface="+mn-ea"/>
              <a:cs typeface="+mn-cs"/>
            </a:rPr>
            <a:t>Es necesario comunicar sus datos a las entidades de gestión que forman la asociación para quedar exceptuadas. </a:t>
          </a:r>
          <a:r>
            <a:rPr lang="es-ES"/>
            <a:t> </a:t>
          </a:r>
          <a:r>
            <a:rPr lang="es-ES" sz="1100" b="0" i="0" u="none" strike="noStrike">
              <a:solidFill>
                <a:schemeClr val="dk1"/>
              </a:solidFill>
              <a:latin typeface="+mn-lt"/>
              <a:ea typeface="+mn-ea"/>
              <a:cs typeface="+mn-cs"/>
            </a:rPr>
            <a:t>Le informamos de que cuenta con los derechos de acceso, rectificación y supresión. </a:t>
          </a:r>
          <a:r>
            <a:rPr lang="es-ES"/>
            <a:t> </a:t>
          </a:r>
          <a:r>
            <a:rPr lang="es-ES" sz="1100" b="0" i="0" u="none" strike="noStrike">
              <a:solidFill>
                <a:schemeClr val="dk1"/>
              </a:solidFill>
              <a:latin typeface="+mn-lt"/>
              <a:ea typeface="+mn-ea"/>
              <a:cs typeface="+mn-cs"/>
            </a:rPr>
            <a:t>Para más información pincha aquí</a:t>
          </a:r>
          <a:r>
            <a:rPr lang="es-ES"/>
            <a:t>  </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126682</xdr:rowOff>
    </xdr:from>
    <xdr:to>
      <xdr:col>1</xdr:col>
      <xdr:colOff>389861</xdr:colOff>
      <xdr:row>10</xdr:row>
      <xdr:rowOff>132907</xdr:rowOff>
    </xdr:to>
    <xdr:sp macro="" textlink="">
      <xdr:nvSpPr>
        <xdr:cNvPr id="1025" name="Text Box 1">
          <a:extLst>
            <a:ext uri="{FF2B5EF4-FFF2-40B4-BE49-F238E27FC236}">
              <a16:creationId xmlns:a16="http://schemas.microsoft.com/office/drawing/2014/main" id="{5F7D446B-2265-412B-968A-BD8017ECB36C}"/>
            </a:ext>
          </a:extLst>
        </xdr:cNvPr>
        <xdr:cNvSpPr txBox="1">
          <a:spLocks noChangeArrowheads="1"/>
        </xdr:cNvSpPr>
      </xdr:nvSpPr>
      <xdr:spPr bwMode="auto">
        <a:xfrm>
          <a:off x="0" y="2643054"/>
          <a:ext cx="4563140" cy="706202"/>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es-ES" sz="900" b="0" i="0" strike="noStrike">
              <a:solidFill>
                <a:srgbClr val="000000"/>
              </a:solidFill>
              <a:latin typeface="Arial"/>
              <a:cs typeface="Arial"/>
            </a:rPr>
            <a:t>Unidades</a:t>
          </a:r>
          <a:r>
            <a:rPr lang="es-ES" sz="900" b="0" i="0" strike="noStrike" baseline="0">
              <a:solidFill>
                <a:srgbClr val="000000"/>
              </a:solidFill>
              <a:latin typeface="Arial"/>
              <a:cs typeface="Arial"/>
            </a:rPr>
            <a:t> exceptuadas según lo declarado en la pestaña de Exceptuaciones.</a:t>
          </a:r>
        </a:p>
        <a:p>
          <a:pPr algn="l" rtl="0">
            <a:defRPr sz="1000"/>
          </a:pPr>
          <a:r>
            <a:rPr lang="es-ES" sz="900" b="0" i="0" strike="noStrike" baseline="0">
              <a:solidFill>
                <a:srgbClr val="000000"/>
              </a:solidFill>
              <a:latin typeface="Arial"/>
              <a:cs typeface="Arial"/>
            </a:rPr>
            <a:t>Los beneficiarios son: Administraciones,personas físicas y jurídicas que cuentan con el certificado de exceptuación, productores audiovisuales y fonográficos y unidades reexportadas.</a:t>
          </a:r>
        </a:p>
        <a:p>
          <a:pPr algn="l" rtl="0">
            <a:lnSpc>
              <a:spcPts val="900"/>
            </a:lnSpc>
            <a:defRPr sz="1000"/>
          </a:pPr>
          <a:endParaRPr lang="es-ES" sz="900" b="0" i="0" strike="noStrike">
            <a:solidFill>
              <a:srgbClr val="000000"/>
            </a:solidFill>
            <a:latin typeface="Arial"/>
            <a:cs typeface="Arial"/>
          </a:endParaRPr>
        </a:p>
        <a:p>
          <a:pPr algn="l" rtl="0">
            <a:lnSpc>
              <a:spcPts val="900"/>
            </a:lnSpc>
            <a:defRPr sz="1000"/>
          </a:pPr>
          <a:endParaRPr lang="es-ES" sz="900" b="0" i="0" strike="noStrike">
            <a:solidFill>
              <a:srgbClr val="000000"/>
            </a:solidFill>
            <a:latin typeface="Arial"/>
            <a:cs typeface="Arial"/>
          </a:endParaRPr>
        </a:p>
      </xdr:txBody>
    </xdr:sp>
    <xdr:clientData/>
  </xdr:twoCellAnchor>
  <xdr:twoCellAnchor>
    <xdr:from>
      <xdr:col>1</xdr:col>
      <xdr:colOff>216372</xdr:colOff>
      <xdr:row>9</xdr:row>
      <xdr:rowOff>158601</xdr:rowOff>
    </xdr:from>
    <xdr:to>
      <xdr:col>3</xdr:col>
      <xdr:colOff>443023</xdr:colOff>
      <xdr:row>13</xdr:row>
      <xdr:rowOff>177209</xdr:rowOff>
    </xdr:to>
    <xdr:sp macro="" textlink="">
      <xdr:nvSpPr>
        <xdr:cNvPr id="2034" name="Line 3">
          <a:extLst>
            <a:ext uri="{FF2B5EF4-FFF2-40B4-BE49-F238E27FC236}">
              <a16:creationId xmlns:a16="http://schemas.microsoft.com/office/drawing/2014/main" id="{A45709B9-2EAF-4F51-88AB-4E941807C71F}"/>
            </a:ext>
          </a:extLst>
        </xdr:cNvPr>
        <xdr:cNvSpPr>
          <a:spLocks noChangeShapeType="1"/>
        </xdr:cNvSpPr>
      </xdr:nvSpPr>
      <xdr:spPr bwMode="auto">
        <a:xfrm flipH="1" flipV="1">
          <a:off x="4389651" y="3135717"/>
          <a:ext cx="2805046" cy="102870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131</xdr:row>
      <xdr:rowOff>168348</xdr:rowOff>
    </xdr:from>
    <xdr:to>
      <xdr:col>11</xdr:col>
      <xdr:colOff>859465</xdr:colOff>
      <xdr:row>136</xdr:row>
      <xdr:rowOff>227133</xdr:rowOff>
    </xdr:to>
    <xdr:sp macro="" textlink="">
      <xdr:nvSpPr>
        <xdr:cNvPr id="1028" name="Text Box 4">
          <a:extLst>
            <a:ext uri="{FF2B5EF4-FFF2-40B4-BE49-F238E27FC236}">
              <a16:creationId xmlns:a16="http://schemas.microsoft.com/office/drawing/2014/main" id="{66E0F43F-08D3-4E2B-888E-D2AB2B181175}"/>
            </a:ext>
          </a:extLst>
        </xdr:cNvPr>
        <xdr:cNvSpPr txBox="1">
          <a:spLocks noChangeArrowheads="1"/>
        </xdr:cNvSpPr>
      </xdr:nvSpPr>
      <xdr:spPr bwMode="auto">
        <a:xfrm>
          <a:off x="0" y="33607743"/>
          <a:ext cx="20804372" cy="130811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es-ES" sz="900" b="0" i="0" strike="noStrike">
            <a:solidFill>
              <a:srgbClr val="000000"/>
            </a:solidFill>
            <a:latin typeface="Arial"/>
            <a:cs typeface="Arial"/>
          </a:endParaRPr>
        </a:p>
        <a:p>
          <a:pPr algn="l" rtl="0">
            <a:defRPr sz="1000"/>
          </a:pPr>
          <a:r>
            <a:rPr lang="es-ES" sz="1100" b="0" i="0" strike="noStrike">
              <a:solidFill>
                <a:srgbClr val="000000"/>
              </a:solidFill>
              <a:latin typeface="Arial"/>
              <a:cs typeface="Arial"/>
            </a:rPr>
            <a:t>Al rellenar este formulario, Ud. consiente que sus datos sean objeto de tratamiento electrónico exclusivamente por las entidades AGEDI, AIE, AISGE, CEDRO, DAMA, EGEDA, SGAE y</a:t>
          </a:r>
          <a:r>
            <a:rPr lang="es-ES" sz="1100" b="0" i="0" strike="noStrike" baseline="0">
              <a:solidFill>
                <a:srgbClr val="000000"/>
              </a:solidFill>
              <a:latin typeface="Arial"/>
              <a:cs typeface="Arial"/>
            </a:rPr>
            <a:t> VEGAP</a:t>
          </a:r>
          <a:r>
            <a:rPr lang="es-ES" sz="1100" b="0" i="0" strike="noStrike">
              <a:solidFill>
                <a:srgbClr val="000000"/>
              </a:solidFill>
              <a:latin typeface="Arial"/>
              <a:cs typeface="Arial"/>
            </a:rPr>
            <a:t>, de acuerdo con lo dispuesto en la Ley Orgánica 15/1999 de 13 de diciembre, de Protección de Datos de Carácter Personal.</a:t>
          </a:r>
        </a:p>
        <a:p>
          <a:pPr algn="l" rtl="0">
            <a:defRPr sz="1000"/>
          </a:pPr>
          <a:endParaRPr lang="es-ES" sz="1100" b="0" i="0" strike="noStrike">
            <a:solidFill>
              <a:srgbClr val="000000"/>
            </a:solidFill>
            <a:latin typeface="Arial"/>
            <a:cs typeface="Arial"/>
          </a:endParaRPr>
        </a:p>
        <a:p>
          <a:pPr algn="l" rtl="0">
            <a:defRPr sz="1000"/>
          </a:pPr>
          <a:r>
            <a:rPr lang="es-ES" sz="1100" b="0" i="0" strike="noStrike">
              <a:solidFill>
                <a:srgbClr val="000000"/>
              </a:solidFill>
              <a:latin typeface="Arial"/>
              <a:cs typeface="Arial"/>
            </a:rPr>
            <a:t>En cumplimiento de lo dispuesto en la citada Ley, le informamos que la finalidad del tratamiento de los datos facilitados es el cumplimiento de la obligación de que se deriva la presente autoliquidación, lo que incluye la cesión de los mismos al resto de las Entidades de Gestión implicadas en el cumplimiento de esta obligación, así como la cesión de los datos a que se refiere el apartado 12 del artículo 25 del Texto Refundido de la Ley de Propiedad Intelectual al Ministerio de Educación, Cultura y Deporte.</a:t>
          </a:r>
        </a:p>
        <a:p>
          <a:pPr algn="l" rtl="0">
            <a:defRPr sz="1000"/>
          </a:pPr>
          <a:endParaRPr lang="es-ES" sz="1100" b="0" i="0" strike="noStrike">
            <a:solidFill>
              <a:srgbClr val="000000"/>
            </a:solidFill>
            <a:latin typeface="Arial"/>
            <a:cs typeface="Arial"/>
          </a:endParaRPr>
        </a:p>
        <a:p>
          <a:pPr algn="l" rtl="0">
            <a:defRPr sz="1000"/>
          </a:pPr>
          <a:r>
            <a:rPr lang="es-ES" sz="1100" b="0" i="0" strike="noStrike">
              <a:solidFill>
                <a:srgbClr val="000000"/>
              </a:solidFill>
              <a:latin typeface="Arial"/>
              <a:cs typeface="Arial"/>
            </a:rPr>
            <a:t>Cualquier modificación o variación sobre los datos facilitados, podrá comunicárnoslo vía correo electrónico o por correo postal.</a:t>
          </a:r>
          <a:endParaRPr lang="es-ES" sz="700" b="0" i="0" strike="noStrike">
            <a:solidFill>
              <a:srgbClr val="000000"/>
            </a:solidFill>
            <a:latin typeface="Arial"/>
            <a:cs typeface="Arial"/>
          </a:endParaRPr>
        </a:p>
        <a:p>
          <a:pPr algn="l" rtl="0">
            <a:defRPr sz="1000"/>
          </a:pPr>
          <a:endParaRPr lang="es-ES" sz="700" b="0" i="0" strike="noStrike">
            <a:solidFill>
              <a:srgbClr val="000000"/>
            </a:solidFill>
            <a:latin typeface="Arial"/>
            <a:cs typeface="Arial"/>
          </a:endParaRPr>
        </a:p>
        <a:p>
          <a:pPr algn="l" rtl="0">
            <a:defRPr sz="1000"/>
          </a:pPr>
          <a:endParaRPr lang="es-ES" sz="7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636279</xdr:colOff>
      <xdr:row>70</xdr:row>
      <xdr:rowOff>79058</xdr:rowOff>
    </xdr:to>
    <xdr:sp macro="" textlink="">
      <xdr:nvSpPr>
        <xdr:cNvPr id="3" name="Text Box 1">
          <a:extLst>
            <a:ext uri="{FF2B5EF4-FFF2-40B4-BE49-F238E27FC236}">
              <a16:creationId xmlns:a16="http://schemas.microsoft.com/office/drawing/2014/main" id="{CD736D13-557E-42B6-A37F-D9BE34B03D1C}"/>
            </a:ext>
          </a:extLst>
        </xdr:cNvPr>
        <xdr:cNvSpPr txBox="1">
          <a:spLocks noChangeArrowheads="1"/>
        </xdr:cNvSpPr>
      </xdr:nvSpPr>
      <xdr:spPr bwMode="auto">
        <a:xfrm>
          <a:off x="0" y="0"/>
          <a:ext cx="13620750" cy="11406186"/>
        </a:xfrm>
        <a:prstGeom prst="rect">
          <a:avLst/>
        </a:prstGeom>
        <a:noFill/>
        <a:ln w="9525">
          <a:noFill/>
          <a:miter lim="800000"/>
          <a:headEnd/>
          <a:tailEnd/>
        </a:ln>
      </xdr:spPr>
      <xdr:txBody>
        <a:bodyPr vertOverflow="clip" wrap="square" lIns="27432" tIns="22860" rIns="0" bIns="0" anchor="t" upright="1"/>
        <a:lstStyle/>
        <a:p>
          <a:r>
            <a:rPr lang="es-ES" sz="1400" b="1">
              <a:latin typeface="+mn-lt"/>
              <a:ea typeface="+mn-ea"/>
              <a:cs typeface="+mn-cs"/>
            </a:rPr>
            <a:t>CUMPLIMENTACIÓN DE LA HOJA DE AUTOLIQUIDACIÓN</a:t>
          </a:r>
          <a:r>
            <a:rPr lang="es-ES" sz="1400">
              <a:latin typeface="+mn-lt"/>
              <a:ea typeface="+mn-ea"/>
              <a:cs typeface="+mn-cs"/>
            </a:rPr>
            <a:t> </a:t>
          </a:r>
        </a:p>
        <a:p>
          <a:r>
            <a:rPr lang="es-ES" sz="1400">
              <a:latin typeface="+mn-lt"/>
              <a:ea typeface="+mn-ea"/>
              <a:cs typeface="+mn-cs"/>
            </a:rPr>
            <a:t>La hoja de autoliquidación en formato EXCEL comprende  cinco solapas de las que solo dos pueden ser  cumplimentadas con los datos de la liquidación:</a:t>
          </a:r>
        </a:p>
        <a:p>
          <a:endParaRPr lang="es-ES" sz="1400">
            <a:latin typeface="+mn-lt"/>
            <a:ea typeface="+mn-ea"/>
            <a:cs typeface="+mn-cs"/>
          </a:endParaRPr>
        </a:p>
        <a:p>
          <a:r>
            <a:rPr lang="es-ES" sz="1400">
              <a:latin typeface="+mn-lt"/>
              <a:ea typeface="+mn-ea"/>
              <a:cs typeface="+mn-cs"/>
            </a:rPr>
            <a:t>La</a:t>
          </a:r>
          <a:r>
            <a:rPr lang="es-ES" sz="1400" b="1">
              <a:latin typeface="+mn-lt"/>
              <a:ea typeface="+mn-ea"/>
              <a:cs typeface="+mn-cs"/>
            </a:rPr>
            <a:t> Pestaña Unidades Liquidadas</a:t>
          </a:r>
          <a:r>
            <a:rPr lang="es-ES" sz="1400">
              <a:latin typeface="+mn-lt"/>
              <a:ea typeface="+mn-ea"/>
              <a:cs typeface="+mn-cs"/>
            </a:rPr>
            <a:t>: Esta pestaña contiene los datos identificativos de la empresa que realiza la declaración y las cifras de  todas las ventas efectuadas por la empresa  incluyendo las realizadas a empresas que pueden acogerse a las exceptuaciones que están contenidas en el Real Decreto Ley 12/2017, y  las exportaciones realizadas   La propia hoja ya descontará ,en la hoja Resumen,  de  todas las ventas realizadas , aquellas que estén exceptuadas  o reexportadas que se indicarán en la pestaña de Exceptuaciones ,realizando la hoja de cálculo el descuento en la pestaña resumen de la Liquidación.</a:t>
          </a:r>
        </a:p>
        <a:p>
          <a:endParaRPr lang="es-ES" sz="1400">
            <a:latin typeface="+mn-lt"/>
            <a:ea typeface="+mn-ea"/>
            <a:cs typeface="+mn-cs"/>
          </a:endParaRPr>
        </a:p>
        <a:p>
          <a:r>
            <a:rPr lang="es-ES" sz="1400">
              <a:latin typeface="+mn-lt"/>
              <a:ea typeface="+mn-ea"/>
              <a:cs typeface="+mn-cs"/>
            </a:rPr>
            <a:t>• Los datos relativos a la empresa: nombre, actividad, dirección, etc., así como la fecha de autoliquidación deberán ser cumplimentados en la casillas destinadas a los fines anteriormente expuestos.</a:t>
          </a:r>
        </a:p>
        <a:p>
          <a:r>
            <a:rPr lang="es-ES" sz="1400">
              <a:latin typeface="+mn-lt"/>
              <a:ea typeface="+mn-ea"/>
              <a:cs typeface="+mn-cs"/>
            </a:rPr>
            <a:t> </a:t>
          </a:r>
        </a:p>
        <a:p>
          <a:r>
            <a:rPr lang="es-ES" sz="1400">
              <a:latin typeface="+mn-lt"/>
              <a:ea typeface="+mn-ea"/>
              <a:cs typeface="+mn-cs"/>
            </a:rPr>
            <a:t>Para introducir un tipo de equipo/soporte, deberá elegirse uno de la lista desplegable que aparecerá al pinchar en la casilla "Seleccionar eqiuipo</a:t>
          </a:r>
          <a:r>
            <a:rPr lang="es-ES" sz="1400" baseline="0">
              <a:latin typeface="+mn-lt"/>
              <a:ea typeface="+mn-ea"/>
              <a:cs typeface="+mn-cs"/>
            </a:rPr>
            <a:t> soporte"</a:t>
          </a:r>
          <a:r>
            <a:rPr lang="es-ES" sz="1400">
              <a:latin typeface="+mn-lt"/>
              <a:ea typeface="+mn-ea"/>
              <a:cs typeface="+mn-cs"/>
            </a:rPr>
            <a:t>,. Es  obligatorio</a:t>
          </a:r>
          <a:r>
            <a:rPr lang="es-ES" sz="1400" baseline="0">
              <a:latin typeface="+mn-lt"/>
              <a:ea typeface="+mn-ea"/>
              <a:cs typeface="+mn-cs"/>
            </a:rPr>
            <a:t> </a:t>
          </a:r>
          <a:r>
            <a:rPr lang="es-ES" sz="1400">
              <a:latin typeface="+mn-lt"/>
              <a:ea typeface="+mn-ea"/>
              <a:cs typeface="+mn-cs"/>
            </a:rPr>
            <a:t> incluir en el campo  marca comercializada la marca del equipo/aparato o soporte material, así como el número de todas las unidades vendidas, incluyendo  las realizadas a clientes nacionales a los que se les repercutirá y desglosará  la compensación en factura, como las dedicadas a la exportación y las suministradas a beneficiarios de la exceptuación, que cuentan con el preceptivo certificado de exceptuación.</a:t>
          </a:r>
        </a:p>
        <a:p>
          <a:r>
            <a:rPr lang="es-ES" sz="1400">
              <a:latin typeface="+mn-lt"/>
              <a:ea typeface="+mn-ea"/>
              <a:cs typeface="+mn-cs"/>
            </a:rPr>
            <a:t>  </a:t>
          </a:r>
        </a:p>
        <a:p>
          <a:r>
            <a:rPr lang="es-ES" sz="1400" b="1">
              <a:latin typeface="+mn-lt"/>
              <a:ea typeface="+mn-ea"/>
              <a:cs typeface="+mn-cs"/>
            </a:rPr>
            <a:t>Pestaña Exceptuaciones. </a:t>
          </a:r>
          <a:r>
            <a:rPr lang="es-ES" sz="1400">
              <a:latin typeface="+mn-lt"/>
              <a:ea typeface="+mn-ea"/>
              <a:cs typeface="+mn-cs"/>
            </a:rPr>
            <a:t>En esta pestaña, se hará figurar las unidades vendidas a las Administraciones Públicas , personas físicas y jurídicas que acreditan el uso profesional siempre que cuenten con el preceptivo certificado de exceptuación, productores audiovisuales y fonográficos que se acogen a lo determinado en el apartado 25.7 de la LPI  que cuentan igualmente con el certificado de exceptuación,  así como  las exportaciones y entregas intracomunitarias realizadas por la empresa de equipos, aparatos y materiales fuera del territorio nacional. Para que las exceptuaciones tengan validez, deberá indicarse el tipo de  exceptuación y la entidad beneficiaria de ésta que podrá ser consultada en la página web de Ventanilla Única Digital.</a:t>
          </a:r>
        </a:p>
        <a:p>
          <a:endParaRPr lang="es-ES" sz="1400">
            <a:latin typeface="+mn-lt"/>
            <a:ea typeface="+mn-ea"/>
            <a:cs typeface="+mn-cs"/>
          </a:endParaRPr>
        </a:p>
        <a:p>
          <a:r>
            <a:rPr lang="es-ES" sz="1400">
              <a:latin typeface="+mn-lt"/>
              <a:ea typeface="+mn-ea"/>
              <a:cs typeface="+mn-cs"/>
            </a:rPr>
            <a:t>En esta pestaña de exceptuaciones, se especificará además del equipo/soporte de la lista desplegable,  el tipo de beneficiario y su NIF. Todos los beneficiarios que cuentan con el certificado de exceptuación, figuran en la página web  Se puede comprobar en la  página web http://www.ventanillaunica.digital/VU_Exceptuaciones.aspx, la lista de empresas que cuentan con  el certificado de exceptuación. No debe admitirse ninguna exceptuación de material sobre un beneficiario que no figure en la página web de ventanilla única.</a:t>
          </a:r>
        </a:p>
        <a:p>
          <a:endParaRPr lang="es-ES" sz="1400">
            <a:latin typeface="+mn-lt"/>
            <a:ea typeface="+mn-ea"/>
            <a:cs typeface="+mn-cs"/>
          </a:endParaRPr>
        </a:p>
        <a:p>
          <a:r>
            <a:rPr lang="es-ES" sz="1400">
              <a:latin typeface="+mn-lt"/>
              <a:ea typeface="+mn-ea"/>
              <a:cs typeface="+mn-cs"/>
            </a:rPr>
            <a:t>El proceso aconsejado para cumplimentar la autoliquidación, es  declarar primero  todas las ventas en la pestaña Liquidadas y luego rellenar, en su caso, las exceptuadas. De esta forma, la pestaña Resumen Liquidación informará de cualquier error en la declaración que pueda cometerse.</a:t>
          </a:r>
        </a:p>
        <a:p>
          <a:r>
            <a:rPr lang="es-ES" sz="1400">
              <a:latin typeface="+mn-lt"/>
              <a:ea typeface="+mn-ea"/>
              <a:cs typeface="+mn-cs"/>
            </a:rPr>
            <a:t>Existen otras dos pestañas que no son editables y que son informativas. </a:t>
          </a:r>
          <a:r>
            <a:rPr lang="es-ES" sz="1400" b="1">
              <a:latin typeface="+mn-lt"/>
              <a:ea typeface="+mn-ea"/>
              <a:cs typeface="+mn-cs"/>
            </a:rPr>
            <a:t>No es necesario rellenar nada de estas dos pestañas informativas..</a:t>
          </a:r>
        </a:p>
        <a:p>
          <a:endParaRPr lang="es-ES" sz="1400">
            <a:latin typeface="+mn-lt"/>
            <a:ea typeface="+mn-ea"/>
            <a:cs typeface="+mn-cs"/>
          </a:endParaRPr>
        </a:p>
        <a:p>
          <a:r>
            <a:rPr lang="es-ES" sz="1400" b="1">
              <a:latin typeface="+mn-lt"/>
              <a:ea typeface="+mn-ea"/>
              <a:cs typeface="+mn-cs"/>
            </a:rPr>
            <a:t>Tabla de equipos:  </a:t>
          </a:r>
          <a:r>
            <a:rPr lang="es-ES" sz="1400">
              <a:latin typeface="+mn-lt"/>
              <a:ea typeface="+mn-ea"/>
              <a:cs typeface="+mn-cs"/>
            </a:rPr>
            <a:t>Contiene un listado de los códigos de producto, descripciones del soporte y tipología  que pueden ser seleccionados tanto en la pestaña de Unidades Liquidadas, como en la de exceptuaciones. </a:t>
          </a:r>
        </a:p>
        <a:p>
          <a:endParaRPr lang="es-ES" sz="1400">
            <a:latin typeface="+mn-lt"/>
            <a:ea typeface="+mn-ea"/>
            <a:cs typeface="+mn-cs"/>
          </a:endParaRPr>
        </a:p>
        <a:p>
          <a:r>
            <a:rPr lang="es-ES" sz="1400" b="1">
              <a:latin typeface="+mn-lt"/>
              <a:ea typeface="+mn-ea"/>
              <a:cs typeface="+mn-cs"/>
            </a:rPr>
            <a:t>Resumen Liquidación</a:t>
          </a:r>
          <a:r>
            <a:rPr lang="es-ES" sz="1400">
              <a:latin typeface="+mn-lt"/>
              <a:ea typeface="+mn-ea"/>
              <a:cs typeface="+mn-cs"/>
            </a:rPr>
            <a:t>:( </a:t>
          </a:r>
          <a:r>
            <a:rPr lang="es-ES" sz="1400" b="1">
              <a:latin typeface="+mn-lt"/>
              <a:ea typeface="+mn-ea"/>
              <a:cs typeface="+mn-cs"/>
            </a:rPr>
            <a:t>Exclusivamente para comprobar todos los datos declarados.)  </a:t>
          </a:r>
          <a:r>
            <a:rPr lang="es-ES" sz="1400">
              <a:latin typeface="+mn-lt"/>
              <a:ea typeface="+mn-ea"/>
              <a:cs typeface="+mn-cs"/>
            </a:rPr>
            <a:t>En esta pestaña que no es editable, se muestra toda la información resumen por cada uno de los equipos liquidados por la empresa, las exceptuaciones y unidades exportadas aplicadas. En el caso de que la empresa que presenta la autoliquidación haya hecho figurar más unidades exceptuadas que de las declaradas como unidades liquidadas, aparecerá un mensaje de error en la línea del producto hasta corregir dicha cifra. (NO SE PUEDEN DECLARAR MÁS UNIDADES EXCEPTUADAS QUE LAS LIQUIDADAS. Este control está incluido puesto que si en la hoja de Unidades Liquidadas  hay que incluir todas las ventas de material, incluidas las vendidas a empresas o administración exceptuada, las exceptuaciones no pueden ser nunca superiores a las ventas declaradas.</a:t>
          </a:r>
        </a:p>
        <a:p>
          <a:r>
            <a:rPr lang="es-ES" sz="1400">
              <a:latin typeface="+mn-lt"/>
              <a:ea typeface="+mn-ea"/>
              <a:cs typeface="+mn-cs"/>
            </a:rPr>
            <a:t> La hoja de autoliquidación tomará como periodo por defecto  el tercer trimestre de 2017. Es indispensable para el correcto funcionamiento de la hoja y tratamiento de los datos actualizar dicha fecha, así como si se trata de alguna declaración complementaria de un periodo anterior. </a:t>
          </a:r>
        </a:p>
        <a:p>
          <a:endParaRPr lang="es-ES" sz="1400">
            <a:latin typeface="+mn-lt"/>
            <a:ea typeface="+mn-ea"/>
            <a:cs typeface="+mn-cs"/>
          </a:endParaRPr>
        </a:p>
        <a:p>
          <a:r>
            <a:rPr lang="es-ES" sz="1400">
              <a:latin typeface="+mn-lt"/>
              <a:ea typeface="+mn-ea"/>
              <a:cs typeface="+mn-cs"/>
            </a:rPr>
            <a:t>Si la autoliquidación es complementaria,  bastará elegirlo en los campos del apartado de DATOS LIQUIDACIÓN dentro de la pestaña de Unidades Liquidadas y especificar también el periodo al que se refiere.</a:t>
          </a:r>
        </a:p>
        <a:p>
          <a:r>
            <a:rPr lang="es-ES" sz="1400">
              <a:latin typeface="+mn-lt"/>
              <a:ea typeface="+mn-ea"/>
              <a:cs typeface="+mn-cs"/>
            </a:rPr>
            <a:t> Para cualquier aclaración adicional, puede dirigirse a la página web de ventanilla única , donde  atenderemos cualquier consulta que desee realizarnos..http://www.ventanillaunica.digital/</a:t>
          </a:r>
        </a:p>
        <a:p>
          <a:r>
            <a:rPr lang="es-ES" sz="1400">
              <a:latin typeface="+mn-lt"/>
              <a:ea typeface="+mn-ea"/>
              <a:cs typeface="+mn-cs"/>
            </a:rPr>
            <a:t>	</a:t>
          </a:r>
        </a:p>
        <a:p>
          <a:r>
            <a:rPr lang="es-ES" sz="1400" b="1">
              <a:latin typeface="+mn-lt"/>
              <a:ea typeface="+mn-ea"/>
              <a:cs typeface="+mn-cs"/>
            </a:rPr>
            <a:t>La hoja de autoliquidación una vez cumplimentada deberá remitirse al correo:  liquidaciones@ventanillaunica.digital </a:t>
          </a:r>
          <a:endParaRPr lang="es-ES" sz="1400">
            <a:latin typeface="+mn-lt"/>
            <a:ea typeface="+mn-ea"/>
            <a:cs typeface="+mn-cs"/>
          </a:endParaRPr>
        </a:p>
        <a:p>
          <a:r>
            <a:rPr lang="es-ES" sz="1400">
              <a:latin typeface="+mn-lt"/>
              <a:ea typeface="+mn-ea"/>
              <a:cs typeface="+mn-cs"/>
            </a:rPr>
            <a:t>La hoja de autoliquidación será actualizada conforme se detecte la distribución de productos en el mercado cuya descripción no se encuentre contenida en la tabla de soportes. Por este motivo,  se aconseja descargarse de nuevo las plantillas para la autoliquidación desde la página Web de la ventanilla única cada vez que se vaya a presentar una declaración trimestral.</a:t>
          </a:r>
        </a:p>
        <a:p>
          <a:endParaRPr lang="es-ES" sz="1400">
            <a:latin typeface="+mn-lt"/>
            <a:ea typeface="+mn-ea"/>
            <a:cs typeface="+mn-cs"/>
          </a:endParaRPr>
        </a:p>
        <a:p>
          <a:r>
            <a:rPr lang="es-ES" sz="1400">
              <a:latin typeface="+mn-lt"/>
              <a:ea typeface="+mn-ea"/>
              <a:cs typeface="+mn-cs"/>
            </a:rPr>
            <a:t>Muchas gracias por su colaboración y estamos a su plena disposición.</a:t>
          </a:r>
        </a:p>
        <a:p>
          <a:pPr algn="l" rtl="0">
            <a:defRPr sz="1000"/>
          </a:pPr>
          <a:endParaRPr lang="es-ES" sz="1200" b="0" i="0" strike="noStrike">
            <a:solidFill>
              <a:srgbClr val="000000"/>
            </a:solidFill>
            <a:latin typeface="Arial"/>
            <a:ea typeface="+mn-ea"/>
            <a:cs typeface="Arial"/>
          </a:endParaRPr>
        </a:p>
        <a:p>
          <a:pPr algn="l" rtl="0">
            <a:defRPr sz="1000"/>
          </a:pPr>
          <a:endParaRPr lang="es-ES" sz="1100" b="0" i="0" strike="noStrike">
            <a:solidFill>
              <a:srgbClr val="000000"/>
            </a:solidFill>
            <a:latin typeface="Arial"/>
            <a:cs typeface="Aria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1:K107" totalsRowShown="0" headerRowDxfId="12" dataDxfId="11">
  <tableColumns count="11">
    <tableColumn id="1" xr3:uid="{00000000-0010-0000-0000-000001000000}" name="Código" dataDxfId="10"/>
    <tableColumn id="2" xr3:uid="{00000000-0010-0000-0000-000002000000}" name="Descripción del Equipo" dataDxfId="9"/>
    <tableColumn id="3" xr3:uid="{00000000-0010-0000-0000-000003000000}" name="Ejemplos" dataDxfId="8"/>
    <tableColumn id="4" xr3:uid="{00000000-0010-0000-0000-000004000000}" name="Tipo" dataDxfId="7"/>
    <tableColumn id="16" xr3:uid="{00000000-0010-0000-0000-000010000000}" name="% Audiovisual" dataDxfId="6"/>
    <tableColumn id="14" xr3:uid="{00000000-0010-0000-0000-00000E000000}" name="% Audio" dataDxfId="5">
      <calculatedColumnFormula>0%*K2</calculatedColumnFormula>
    </tableColumn>
    <tableColumn id="17" xr3:uid="{00000000-0010-0000-0000-000011000000}" name="%Reprografía" dataDxfId="4"/>
    <tableColumn id="18" xr3:uid="{00000000-0010-0000-0000-000012000000}" name="Audiovisual" dataDxfId="3">
      <calculatedColumnFormula>E2*K2</calculatedColumnFormula>
    </tableColumn>
    <tableColumn id="15" xr3:uid="{00000000-0010-0000-0000-00000F000000}" name="Audio" dataDxfId="2">
      <calculatedColumnFormula>F2*K2</calculatedColumnFormula>
    </tableColumn>
    <tableColumn id="13" xr3:uid="{00000000-0010-0000-0000-00000D000000}" name="Reprografía" dataDxfId="1">
      <calculatedColumnFormula>G2*K2</calculatedColumnFormula>
    </tableColumn>
    <tableColumn id="11" xr3:uid="{00000000-0010-0000-0000-00000B000000}" name="Total" dataDxfId="0"/>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02"/>
  <sheetViews>
    <sheetView tabSelected="1" zoomScaleNormal="100" workbookViewId="0">
      <selection activeCell="B2" sqref="B2"/>
    </sheetView>
  </sheetViews>
  <sheetFormatPr baseColWidth="10" defaultColWidth="11.42578125" defaultRowHeight="12.75" x14ac:dyDescent="0.2"/>
  <cols>
    <col min="1" max="1" width="45.85546875" style="126" customWidth="1"/>
    <col min="2" max="2" width="69.5703125" style="127" customWidth="1"/>
    <col min="3" max="3" width="30.5703125" style="128" customWidth="1"/>
    <col min="4" max="4" width="17" style="129" customWidth="1"/>
    <col min="5" max="5" width="31.85546875" style="130" customWidth="1"/>
    <col min="6" max="6" width="15.42578125" style="3" hidden="1" customWidth="1"/>
    <col min="7" max="7" width="18.5703125" style="3" hidden="1" customWidth="1"/>
    <col min="8" max="8" width="11.42578125" style="3" hidden="1" customWidth="1"/>
    <col min="9" max="9" width="18.140625" style="3" hidden="1" customWidth="1"/>
    <col min="10" max="11" width="11.42578125" style="3" hidden="1" customWidth="1"/>
    <col min="12" max="12" width="26.42578125" style="3" hidden="1" customWidth="1"/>
    <col min="13" max="27" width="11.42578125" style="3" customWidth="1"/>
    <col min="28" max="16384" width="11.42578125" style="3"/>
  </cols>
  <sheetData>
    <row r="1" spans="1:12" ht="31.5" customHeight="1" thickTop="1" thickBot="1" x14ac:dyDescent="0.25">
      <c r="A1" s="137" t="s">
        <v>0</v>
      </c>
      <c r="B1" s="138"/>
      <c r="C1" s="137" t="s">
        <v>1</v>
      </c>
      <c r="D1" s="138"/>
      <c r="E1" s="15"/>
      <c r="F1" s="24"/>
      <c r="G1" s="30" t="s">
        <v>2</v>
      </c>
      <c r="H1" s="31"/>
      <c r="I1" s="32" t="s">
        <v>3</v>
      </c>
      <c r="J1" s="21"/>
      <c r="K1" s="15"/>
      <c r="L1" s="49" t="s">
        <v>4</v>
      </c>
    </row>
    <row r="2" spans="1:12" ht="31.5" customHeight="1" thickTop="1" x14ac:dyDescent="0.3">
      <c r="A2" s="113" t="s">
        <v>5</v>
      </c>
      <c r="B2" s="131"/>
      <c r="C2" s="109" t="s">
        <v>6</v>
      </c>
      <c r="D2" s="134">
        <v>2023</v>
      </c>
      <c r="E2" s="15"/>
      <c r="F2" s="24"/>
      <c r="G2" s="33" t="s">
        <v>7</v>
      </c>
      <c r="H2" s="34"/>
      <c r="I2" s="35" t="s">
        <v>8</v>
      </c>
      <c r="J2" s="21"/>
      <c r="K2" s="15"/>
      <c r="L2" s="50"/>
    </row>
    <row r="3" spans="1:12" ht="31.5" customHeight="1" x14ac:dyDescent="0.2">
      <c r="A3" s="109" t="s">
        <v>9</v>
      </c>
      <c r="B3" s="131"/>
      <c r="C3" s="109" t="s">
        <v>2</v>
      </c>
      <c r="D3" s="134" t="s">
        <v>10</v>
      </c>
      <c r="E3" s="15"/>
      <c r="F3" s="24"/>
      <c r="G3" s="33" t="s">
        <v>10</v>
      </c>
      <c r="H3" s="34"/>
      <c r="I3" s="35" t="s">
        <v>11</v>
      </c>
      <c r="J3" s="21"/>
      <c r="K3" s="15"/>
      <c r="L3" s="51" t="str">
        <f>'Tabla de equipos'!B3</f>
        <v>Audio Casette</v>
      </c>
    </row>
    <row r="4" spans="1:12" ht="31.5" customHeight="1" x14ac:dyDescent="0.2">
      <c r="A4" s="109" t="s">
        <v>12</v>
      </c>
      <c r="B4" s="131"/>
      <c r="C4" s="111" t="s">
        <v>13</v>
      </c>
      <c r="D4" s="135" t="s">
        <v>14</v>
      </c>
      <c r="E4" s="15"/>
      <c r="F4" s="24"/>
      <c r="G4" s="33" t="s">
        <v>15</v>
      </c>
      <c r="H4" s="34"/>
      <c r="I4" s="35"/>
      <c r="J4" s="21"/>
      <c r="K4" s="15"/>
      <c r="L4" s="51" t="str">
        <f>'Tabla de equipos'!B4</f>
        <v>MiniDisc</v>
      </c>
    </row>
    <row r="5" spans="1:12" ht="31.5" customHeight="1" thickBot="1" x14ac:dyDescent="0.25">
      <c r="A5" s="109" t="s">
        <v>16</v>
      </c>
      <c r="B5" s="131"/>
      <c r="C5" s="112" t="s">
        <v>17</v>
      </c>
      <c r="D5" s="136"/>
      <c r="E5" s="15"/>
      <c r="F5" s="24"/>
      <c r="G5" s="33" t="s">
        <v>18</v>
      </c>
      <c r="H5" s="34"/>
      <c r="I5" s="35"/>
      <c r="J5" s="21"/>
      <c r="K5" s="15"/>
      <c r="L5" s="51" t="str">
        <f>'Tabla de equipos'!B5</f>
        <v>CD-R</v>
      </c>
    </row>
    <row r="6" spans="1:12" ht="31.5" customHeight="1" thickTop="1" thickBot="1" x14ac:dyDescent="0.25">
      <c r="A6" s="109" t="s">
        <v>19</v>
      </c>
      <c r="B6" s="131"/>
      <c r="C6" s="121" t="s">
        <v>20</v>
      </c>
      <c r="D6" s="122">
        <v>5</v>
      </c>
      <c r="E6" s="15"/>
      <c r="F6" s="24"/>
      <c r="G6" s="36"/>
      <c r="H6" s="37"/>
      <c r="I6" s="2"/>
      <c r="J6" s="21"/>
      <c r="K6" s="15"/>
      <c r="L6" s="51" t="str">
        <f>'Tabla de equipos'!B6</f>
        <v>CD-RW</v>
      </c>
    </row>
    <row r="7" spans="1:12" ht="31.5" customHeight="1" thickTop="1" x14ac:dyDescent="0.2">
      <c r="A7" s="109" t="s">
        <v>21</v>
      </c>
      <c r="B7" s="131"/>
      <c r="C7" s="3"/>
      <c r="D7" s="43"/>
      <c r="E7" s="15"/>
      <c r="F7" s="24"/>
      <c r="G7" s="24"/>
      <c r="H7" s="52"/>
      <c r="I7" s="2"/>
      <c r="J7" s="21"/>
      <c r="K7" s="15"/>
      <c r="L7" s="51" t="str">
        <f>'Tabla de equipos'!B7</f>
        <v>MemoryCards &lt;2GB</v>
      </c>
    </row>
    <row r="8" spans="1:12" ht="31.5" customHeight="1" x14ac:dyDescent="0.2">
      <c r="A8" s="109" t="s">
        <v>22</v>
      </c>
      <c r="B8" s="131"/>
      <c r="C8" s="3"/>
      <c r="D8" s="43"/>
      <c r="E8" s="15"/>
      <c r="F8" s="24"/>
      <c r="G8" s="24" t="s">
        <v>14</v>
      </c>
      <c r="H8" s="52"/>
      <c r="I8" s="2"/>
      <c r="J8" s="21"/>
      <c r="K8" s="15"/>
      <c r="L8" s="51" t="str">
        <f>'Tabla de equipos'!B8</f>
        <v>MemoryCards 2GB-4GB</v>
      </c>
    </row>
    <row r="9" spans="1:12" ht="31.5" customHeight="1" x14ac:dyDescent="0.2">
      <c r="A9" s="109" t="s">
        <v>23</v>
      </c>
      <c r="B9" s="131"/>
      <c r="C9" s="3"/>
      <c r="D9" s="43"/>
      <c r="E9" s="15"/>
      <c r="F9" s="24"/>
      <c r="G9" s="24" t="s">
        <v>24</v>
      </c>
      <c r="H9" s="52"/>
      <c r="I9" s="2"/>
      <c r="J9" s="21"/>
      <c r="K9" s="15"/>
      <c r="L9" s="51" t="str">
        <f>'Tabla de equipos'!B9</f>
        <v>MemoryCards 4GB -8GB</v>
      </c>
    </row>
    <row r="10" spans="1:12" ht="31.5" customHeight="1" x14ac:dyDescent="0.2">
      <c r="A10" s="109" t="s">
        <v>25</v>
      </c>
      <c r="B10" s="131"/>
      <c r="C10" s="3"/>
      <c r="D10" s="43"/>
      <c r="E10" s="15"/>
      <c r="F10" s="24"/>
      <c r="G10" s="24"/>
      <c r="H10" s="52"/>
      <c r="I10" s="2"/>
      <c r="J10" s="21"/>
      <c r="K10" s="15"/>
      <c r="L10" s="51" t="str">
        <f>'Tabla de equipos'!B10</f>
        <v>MemoryCards &gt;8GB</v>
      </c>
    </row>
    <row r="11" spans="1:12" ht="31.5" customHeight="1" x14ac:dyDescent="0.2">
      <c r="A11" s="109" t="s">
        <v>26</v>
      </c>
      <c r="B11" s="132"/>
      <c r="C11" s="3"/>
      <c r="D11" s="43"/>
      <c r="E11" s="15"/>
      <c r="F11" s="24"/>
      <c r="G11" s="24"/>
      <c r="H11" s="52">
        <v>2017</v>
      </c>
      <c r="I11" s="2"/>
      <c r="J11" s="21"/>
      <c r="K11" s="15"/>
      <c r="L11" s="51" t="str">
        <f>'Tabla de equipos'!B11</f>
        <v>VHS 180</v>
      </c>
    </row>
    <row r="12" spans="1:12" ht="31.5" customHeight="1" thickBot="1" x14ac:dyDescent="0.25">
      <c r="A12" s="110" t="s">
        <v>3</v>
      </c>
      <c r="B12" s="133"/>
      <c r="C12" s="3"/>
      <c r="D12" s="43"/>
      <c r="E12" s="15"/>
      <c r="F12" s="24"/>
      <c r="G12" s="24"/>
      <c r="H12" s="52">
        <v>2018</v>
      </c>
      <c r="I12" s="2"/>
      <c r="J12" s="21"/>
      <c r="K12" s="15"/>
      <c r="L12" s="51" t="str">
        <f>'Tabla de equipos'!B12</f>
        <v>VHS 240</v>
      </c>
    </row>
    <row r="13" spans="1:12" ht="31.5" customHeight="1" thickTop="1" thickBot="1" x14ac:dyDescent="0.25">
      <c r="A13" s="3"/>
      <c r="B13" s="3"/>
      <c r="C13" s="3"/>
      <c r="D13" s="44"/>
      <c r="E13" s="15"/>
      <c r="F13" s="24"/>
      <c r="G13" s="24"/>
      <c r="H13" s="52">
        <v>2019</v>
      </c>
      <c r="I13" s="2"/>
      <c r="J13" s="21"/>
      <c r="K13" s="15"/>
      <c r="L13" s="51" t="str">
        <f>'Tabla de equipos'!B13</f>
        <v>DVD-R 4,7GB</v>
      </c>
    </row>
    <row r="14" spans="1:12" s="12" customFormat="1" ht="24" customHeight="1" thickTop="1" x14ac:dyDescent="0.25">
      <c r="A14" s="139" t="s">
        <v>27</v>
      </c>
      <c r="B14" s="140"/>
      <c r="C14" s="140"/>
      <c r="D14" s="140"/>
      <c r="E14" s="141"/>
      <c r="F14" s="114"/>
      <c r="H14" s="115">
        <v>2020</v>
      </c>
      <c r="L14" s="116" t="str">
        <f>'Tabla de equipos'!B14</f>
        <v>DVD-RW 4,7GB</v>
      </c>
    </row>
    <row r="15" spans="1:12" s="12" customFormat="1" ht="22.5" customHeight="1" x14ac:dyDescent="0.25">
      <c r="A15" s="142" t="s">
        <v>28</v>
      </c>
      <c r="B15" s="144" t="s">
        <v>29</v>
      </c>
      <c r="C15" s="144" t="s">
        <v>30</v>
      </c>
      <c r="D15" s="146" t="s">
        <v>31</v>
      </c>
      <c r="E15" s="148" t="s">
        <v>32</v>
      </c>
      <c r="F15" s="114"/>
      <c r="H15" s="115">
        <v>2021</v>
      </c>
      <c r="L15" s="116" t="str">
        <f>'Tabla de equipos'!B15</f>
        <v>DVD-DL 25GB</v>
      </c>
    </row>
    <row r="16" spans="1:12" s="12" customFormat="1" ht="22.5" customHeight="1" x14ac:dyDescent="0.25">
      <c r="A16" s="143"/>
      <c r="B16" s="145"/>
      <c r="C16" s="145"/>
      <c r="D16" s="147"/>
      <c r="E16" s="149" t="s">
        <v>32</v>
      </c>
      <c r="F16" s="114"/>
      <c r="H16" s="115">
        <v>2022</v>
      </c>
      <c r="L16" s="116" t="str">
        <f>'Tabla de equipos'!B16</f>
        <v>Blu-Ray 25GB</v>
      </c>
    </row>
    <row r="17" spans="3:12" ht="21" customHeight="1" x14ac:dyDescent="0.2">
      <c r="C17" s="128" t="str">
        <f>IF(AND(D17="",A17=""),"",IF(ISBLANK(A17)," ",VLOOKUP(A17,'Tabla de equipos'!$B$3:$D$107,3,FALSE)))</f>
        <v/>
      </c>
      <c r="E17" s="130" t="str">
        <f t="shared" ref="E17:E40" si="0">IF(AND(D17="",A17=""),"",IF(AND(A17="",D17&gt;0),"Falta especificar equipo/soporte",IF(AND(D17&gt;0,A17&lt;&gt;""),"","Falta incluir unidades")))</f>
        <v/>
      </c>
      <c r="F17" s="24"/>
      <c r="H17" s="52">
        <v>2023</v>
      </c>
      <c r="L17" s="51" t="str">
        <f>'Tabla de equipos'!B17</f>
        <v>Smartwatch con capacidad de reproducir audio</v>
      </c>
    </row>
    <row r="18" spans="3:12" ht="21" customHeight="1" x14ac:dyDescent="0.2">
      <c r="C18" s="128" t="str">
        <f>IF(AND(D18="",A18=""),"",IF(ISBLANK(A18)," ",VLOOKUP(A18,'Tabla de equipos'!$B$3:$D$107,3,FALSE)))</f>
        <v/>
      </c>
      <c r="E18" s="130" t="str">
        <f t="shared" si="0"/>
        <v/>
      </c>
      <c r="F18" s="24"/>
      <c r="H18" s="52">
        <v>2024</v>
      </c>
      <c r="L18" s="51" t="str">
        <f>'Tabla de equipos'!B18</f>
        <v>Reproductor MP3 &lt;512MB</v>
      </c>
    </row>
    <row r="19" spans="3:12" ht="21" customHeight="1" x14ac:dyDescent="0.2">
      <c r="C19" s="128" t="str">
        <f>IF(AND(D19="",A19=""),"",IF(ISBLANK(A19)," ",VLOOKUP(A19,'Tabla de equipos'!$B$3:$D$107,3,FALSE)))</f>
        <v/>
      </c>
      <c r="E19" s="130" t="str">
        <f t="shared" si="0"/>
        <v/>
      </c>
      <c r="F19" s="24"/>
      <c r="H19" s="52">
        <v>2025</v>
      </c>
      <c r="L19" s="51" t="str">
        <f>'Tabla de equipos'!B19</f>
        <v>Reproductor MP3 &lt;1GB</v>
      </c>
    </row>
    <row r="20" spans="3:12" ht="21" customHeight="1" x14ac:dyDescent="0.2">
      <c r="C20" s="128" t="str">
        <f>IF(AND(D20="",A20=""),"",IF(ISBLANK(A20)," ",VLOOKUP(A20,'Tabla de equipos'!$B$3:$D$107,3,FALSE)))</f>
        <v/>
      </c>
      <c r="E20" s="130" t="str">
        <f t="shared" si="0"/>
        <v/>
      </c>
      <c r="F20" s="24"/>
      <c r="H20" s="52">
        <v>2026</v>
      </c>
      <c r="L20" s="51" t="str">
        <f>'Tabla de equipos'!B20</f>
        <v>Reproductor MP3 1GB- 2GB</v>
      </c>
    </row>
    <row r="21" spans="3:12" ht="21" customHeight="1" x14ac:dyDescent="0.2">
      <c r="C21" s="128" t="str">
        <f>IF(AND(D21="",A21=""),"",IF(ISBLANK(A21)," ",VLOOKUP(A21,'Tabla de equipos'!$B$3:$D$107,3,FALSE)))</f>
        <v/>
      </c>
      <c r="E21" s="130" t="str">
        <f t="shared" si="0"/>
        <v/>
      </c>
      <c r="F21" s="24"/>
      <c r="H21" s="52">
        <v>2027</v>
      </c>
      <c r="L21" s="51" t="str">
        <f>'Tabla de equipos'!B21</f>
        <v>Reproductor MP3 2GB- 4GB</v>
      </c>
    </row>
    <row r="22" spans="3:12" ht="21" customHeight="1" x14ac:dyDescent="0.2">
      <c r="C22" s="128" t="str">
        <f>IF(AND(D22="",A22=""),"",IF(ISBLANK(A22)," ",VLOOKUP(A22,'Tabla de equipos'!$B$3:$D$107,3,FALSE)))</f>
        <v/>
      </c>
      <c r="E22" s="130" t="str">
        <f t="shared" si="0"/>
        <v/>
      </c>
      <c r="F22" s="24"/>
      <c r="H22" s="52">
        <v>2028</v>
      </c>
      <c r="L22" s="51" t="str">
        <f>'Tabla de equipos'!B22</f>
        <v>Reproductor MP3 4GB- 8GB</v>
      </c>
    </row>
    <row r="23" spans="3:12" ht="21" customHeight="1" x14ac:dyDescent="0.2">
      <c r="C23" s="128" t="str">
        <f>IF(AND(D23="",A23=""),"",IF(ISBLANK(A23)," ",VLOOKUP(A23,'Tabla de equipos'!$B$3:$D$107,3,FALSE)))</f>
        <v/>
      </c>
      <c r="E23" s="130" t="str">
        <f t="shared" si="0"/>
        <v/>
      </c>
      <c r="F23" s="24"/>
      <c r="H23" s="52">
        <v>2029</v>
      </c>
      <c r="L23" s="51" t="str">
        <f>'Tabla de equipos'!B23</f>
        <v>Reproductor MP3 8GB-16GB</v>
      </c>
    </row>
    <row r="24" spans="3:12" ht="21" customHeight="1" x14ac:dyDescent="0.2">
      <c r="C24" s="128" t="str">
        <f>IF(AND(D24="",A24=""),"",IF(ISBLANK(A24)," ",VLOOKUP(A24,'Tabla de equipos'!$B$3:$D$107,3,FALSE)))</f>
        <v/>
      </c>
      <c r="E24" s="130" t="str">
        <f t="shared" si="0"/>
        <v/>
      </c>
      <c r="F24" s="24"/>
      <c r="H24" s="52">
        <v>2030</v>
      </c>
      <c r="L24" s="51" t="str">
        <f>'Tabla de equipos'!B24</f>
        <v>Reproductor MP3 16GB-32GB</v>
      </c>
    </row>
    <row r="25" spans="3:12" ht="21" customHeight="1" x14ac:dyDescent="0.2">
      <c r="C25" s="128" t="str">
        <f>IF(AND(D25="",A25=""),"",IF(ISBLANK(A25)," ",VLOOKUP(A25,'Tabla de equipos'!$B$3:$D$107,3,FALSE)))</f>
        <v/>
      </c>
      <c r="E25" s="130" t="str">
        <f t="shared" si="0"/>
        <v/>
      </c>
      <c r="F25" s="24"/>
      <c r="H25" s="52">
        <v>2031</v>
      </c>
      <c r="L25" s="51" t="str">
        <f>'Tabla de equipos'!B25</f>
        <v>Reproductor MP3 32GB-64GB</v>
      </c>
    </row>
    <row r="26" spans="3:12" ht="21" customHeight="1" x14ac:dyDescent="0.2">
      <c r="C26" s="128" t="str">
        <f>IF(AND(D26="",A26=""),"",IF(ISBLANK(A26)," ",VLOOKUP(A26,'Tabla de equipos'!$B$3:$D$107,3,FALSE)))</f>
        <v/>
      </c>
      <c r="E26" s="130" t="str">
        <f t="shared" si="0"/>
        <v/>
      </c>
      <c r="F26" s="24"/>
      <c r="H26" s="52">
        <v>2032</v>
      </c>
      <c r="L26" s="51" t="str">
        <f>'Tabla de equipos'!B26</f>
        <v>Reproductor MP3 &gt;-64GB</v>
      </c>
    </row>
    <row r="27" spans="3:12" ht="21" customHeight="1" x14ac:dyDescent="0.2">
      <c r="C27" s="128" t="str">
        <f>IF(AND(D27="",A27=""),"",IF(ISBLANK(A27)," ",VLOOKUP(A27,'Tabla de equipos'!$B$3:$D$107,3,FALSE)))</f>
        <v/>
      </c>
      <c r="E27" s="130" t="str">
        <f t="shared" si="0"/>
        <v/>
      </c>
      <c r="F27" s="24"/>
      <c r="H27" s="52">
        <v>2033</v>
      </c>
      <c r="L27" s="51" t="str">
        <f>'Tabla de equipos'!B27</f>
        <v>Reproductor MP4 &lt; 2GB</v>
      </c>
    </row>
    <row r="28" spans="3:12" ht="21" customHeight="1" x14ac:dyDescent="0.2">
      <c r="C28" s="128" t="str">
        <f>IF(AND(D28="",A28=""),"",IF(ISBLANK(A28)," ",VLOOKUP(A28,'Tabla de equipos'!$B$3:$D$107,3,FALSE)))</f>
        <v/>
      </c>
      <c r="E28" s="130" t="str">
        <f t="shared" si="0"/>
        <v/>
      </c>
      <c r="F28" s="24"/>
      <c r="H28" s="52"/>
      <c r="L28" s="51" t="str">
        <f>'Tabla de equipos'!B28</f>
        <v>Reproductor MP4  2GB- 4GB</v>
      </c>
    </row>
    <row r="29" spans="3:12" ht="21" customHeight="1" x14ac:dyDescent="0.2">
      <c r="C29" s="128" t="str">
        <f>IF(AND(D29="",A29=""),"",IF(ISBLANK(A29)," ",VLOOKUP(A29,'Tabla de equipos'!$B$3:$D$107,3,FALSE)))</f>
        <v/>
      </c>
      <c r="E29" s="130" t="str">
        <f t="shared" si="0"/>
        <v/>
      </c>
      <c r="F29" s="24"/>
      <c r="H29" s="52"/>
      <c r="L29" s="51" t="str">
        <f>'Tabla de equipos'!B29</f>
        <v>Reproductor MP4  4GB- 8GB</v>
      </c>
    </row>
    <row r="30" spans="3:12" ht="21" customHeight="1" x14ac:dyDescent="0.2">
      <c r="C30" s="128" t="str">
        <f>IF(AND(D30="",A30=""),"",IF(ISBLANK(A30)," ",VLOOKUP(A30,'Tabla de equipos'!$B$3:$D$107,3,FALSE)))</f>
        <v/>
      </c>
      <c r="E30" s="130" t="str">
        <f t="shared" si="0"/>
        <v/>
      </c>
      <c r="F30" s="24"/>
      <c r="H30" s="52"/>
      <c r="L30" s="51" t="str">
        <f>'Tabla de equipos'!B30</f>
        <v>Reproductor MP4 8GB-16GB</v>
      </c>
    </row>
    <row r="31" spans="3:12" ht="21" customHeight="1" x14ac:dyDescent="0.2">
      <c r="C31" s="128" t="str">
        <f>IF(AND(D31="",A31=""),"",IF(ISBLANK(A31)," ",VLOOKUP(A31,'Tabla de equipos'!$B$3:$D$107,3,FALSE)))</f>
        <v/>
      </c>
      <c r="E31" s="130" t="str">
        <f t="shared" si="0"/>
        <v/>
      </c>
      <c r="F31" s="24"/>
      <c r="H31" s="52"/>
      <c r="L31" s="51" t="str">
        <f>'Tabla de equipos'!B31</f>
        <v>Reproductor MP4 16GB-32GB</v>
      </c>
    </row>
    <row r="32" spans="3:12" ht="21" customHeight="1" x14ac:dyDescent="0.2">
      <c r="C32" s="128" t="str">
        <f>IF(AND(D32="",A32=""),"",IF(ISBLANK(A32)," ",VLOOKUP(A32,'Tabla de equipos'!$B$3:$D$107,3,FALSE)))</f>
        <v/>
      </c>
      <c r="E32" s="130" t="str">
        <f t="shared" si="0"/>
        <v/>
      </c>
      <c r="F32" s="24"/>
      <c r="H32" s="52"/>
      <c r="L32" s="51" t="str">
        <f>'Tabla de equipos'!B32</f>
        <v>Reproductor MP4 32GB-64GB</v>
      </c>
    </row>
    <row r="33" spans="3:12" ht="21" customHeight="1" x14ac:dyDescent="0.2">
      <c r="C33" s="128" t="str">
        <f>IF(AND(D33="",A33=""),"",IF(ISBLANK(A33)," ",VLOOKUP(A33,'Tabla de equipos'!$B$3:$D$107,3,FALSE)))</f>
        <v/>
      </c>
      <c r="E33" s="130" t="str">
        <f t="shared" si="0"/>
        <v/>
      </c>
      <c r="F33" s="24"/>
      <c r="H33" s="52"/>
      <c r="L33" s="51" t="str">
        <f>'Tabla de equipos'!B33</f>
        <v>Reproductor MP4 &gt;-64GB</v>
      </c>
    </row>
    <row r="34" spans="3:12" ht="21" customHeight="1" x14ac:dyDescent="0.2">
      <c r="C34" s="128" t="str">
        <f>IF(AND(D34="",A34=""),"",IF(ISBLANK(A34)," ",VLOOKUP(A34,'Tabla de equipos'!$B$3:$D$107,3,FALSE)))</f>
        <v/>
      </c>
      <c r="E34" s="130" t="str">
        <f t="shared" si="0"/>
        <v/>
      </c>
      <c r="F34" s="24"/>
      <c r="H34" s="52"/>
      <c r="L34" s="51" t="str">
        <f>'Tabla de equipos'!B34</f>
        <v>Disco  no integrado &gt;120GB</v>
      </c>
    </row>
    <row r="35" spans="3:12" ht="21" customHeight="1" x14ac:dyDescent="0.2">
      <c r="C35" s="128" t="str">
        <f>IF(AND(D35="",A35=""),"",IF(ISBLANK(A35)," ",VLOOKUP(A35,'Tabla de equipos'!$B$3:$D$107,3,FALSE)))</f>
        <v/>
      </c>
      <c r="E35" s="130" t="str">
        <f t="shared" si="0"/>
        <v/>
      </c>
      <c r="F35" s="24"/>
      <c r="H35" s="52"/>
      <c r="L35" s="51" t="str">
        <f>'Tabla de equipos'!B35</f>
        <v>Disco  no integrado 120GB - 320GB</v>
      </c>
    </row>
    <row r="36" spans="3:12" ht="21" customHeight="1" x14ac:dyDescent="0.2">
      <c r="C36" s="128" t="str">
        <f>IF(AND(D36="",A36=""),"",IF(ISBLANK(A36)," ",VLOOKUP(A36,'Tabla de equipos'!$B$3:$D$107,3,FALSE)))</f>
        <v/>
      </c>
      <c r="E36" s="130" t="str">
        <f t="shared" si="0"/>
        <v/>
      </c>
      <c r="F36" s="24"/>
      <c r="H36" s="52"/>
      <c r="L36" s="51" t="str">
        <f>'Tabla de equipos'!B36</f>
        <v>Disco  no integrado 320GB - 500GB</v>
      </c>
    </row>
    <row r="37" spans="3:12" ht="21" customHeight="1" x14ac:dyDescent="0.2">
      <c r="C37" s="128" t="str">
        <f>IF(AND(D37="",A37=""),"",IF(ISBLANK(A37)," ",VLOOKUP(A37,'Tabla de equipos'!$B$3:$D$107,3,FALSE)))</f>
        <v/>
      </c>
      <c r="E37" s="130" t="str">
        <f t="shared" si="0"/>
        <v/>
      </c>
      <c r="F37" s="24"/>
      <c r="H37" s="52"/>
      <c r="L37" s="51" t="str">
        <f>'Tabla de equipos'!B37</f>
        <v>Disco  no integrado 500GB - 1TB</v>
      </c>
    </row>
    <row r="38" spans="3:12" ht="21" customHeight="1" x14ac:dyDescent="0.2">
      <c r="C38" s="128" t="str">
        <f>IF(AND(D38="",A38=""),"",IF(ISBLANK(A38)," ",VLOOKUP(A38,'Tabla de equipos'!$B$3:$D$107,3,FALSE)))</f>
        <v/>
      </c>
      <c r="E38" s="130" t="str">
        <f t="shared" si="0"/>
        <v/>
      </c>
      <c r="F38" s="24"/>
      <c r="H38" s="52"/>
      <c r="L38" s="51" t="str">
        <f>'Tabla de equipos'!B38</f>
        <v>Disco  no integrado &gt; 1TB</v>
      </c>
    </row>
    <row r="39" spans="3:12" ht="21" customHeight="1" x14ac:dyDescent="0.2">
      <c r="C39" s="128" t="str">
        <f>IF(AND(D39="",A39=""),"",IF(ISBLANK(A39)," ",VLOOKUP(A39,'Tabla de equipos'!$B$3:$D$107,3,FALSE)))</f>
        <v/>
      </c>
      <c r="E39" s="130" t="str">
        <f t="shared" si="0"/>
        <v/>
      </c>
      <c r="F39" s="24"/>
      <c r="H39" s="52"/>
      <c r="L39" s="51" t="str">
        <f>'Tabla de equipos'!B39</f>
        <v>Grabador PC CD</v>
      </c>
    </row>
    <row r="40" spans="3:12" ht="21" customHeight="1" x14ac:dyDescent="0.2">
      <c r="C40" s="128" t="str">
        <f>IF(AND(D40="",A40=""),"",IF(ISBLANK(A40)," ",VLOOKUP(A40,'Tabla de equipos'!$B$3:$D$107,3,FALSE)))</f>
        <v/>
      </c>
      <c r="E40" s="130" t="str">
        <f t="shared" si="0"/>
        <v/>
      </c>
      <c r="F40" s="24"/>
      <c r="H40" s="52"/>
      <c r="L40" s="51" t="str">
        <f>'Tabla de equipos'!B40</f>
        <v>Grabador salón CD</v>
      </c>
    </row>
    <row r="41" spans="3:12" ht="21" customHeight="1" x14ac:dyDescent="0.2">
      <c r="C41" s="128" t="str">
        <f>IF(AND(D41="",A41=""),"",IF(ISBLANK(A41)," ",VLOOKUP(A41,'Tabla de equipos'!$B$3:$D$107,3,FALSE)))</f>
        <v/>
      </c>
      <c r="E41" s="130" t="str">
        <f t="shared" ref="E41:E81" si="1">IF(AND(D41="",A41=""),"",IF(AND(A41="",D41&gt;0),"Falta especificar equipo/soporte",IF(AND(D41&gt;0,A41&lt;&gt;""),"","Falta incluir unidades")))</f>
        <v/>
      </c>
      <c r="F41" s="24"/>
      <c r="H41" s="52"/>
      <c r="L41" s="51" t="str">
        <f>'Tabla de equipos'!B41</f>
        <v>Grabador PC DVD</v>
      </c>
    </row>
    <row r="42" spans="3:12" ht="21" customHeight="1" x14ac:dyDescent="0.2">
      <c r="C42" s="128" t="str">
        <f>IF(AND(D42="",A42=""),"",IF(ISBLANK(A42)," ",VLOOKUP(A42,'Tabla de equipos'!$B$3:$D$107,3,FALSE)))</f>
        <v/>
      </c>
      <c r="E42" s="130" t="str">
        <f t="shared" si="1"/>
        <v/>
      </c>
      <c r="F42" s="24"/>
      <c r="H42" s="52"/>
      <c r="L42" s="51" t="str">
        <f>'Tabla de equipos'!B42</f>
        <v>Grabador salón DVD</v>
      </c>
    </row>
    <row r="43" spans="3:12" ht="21" customHeight="1" x14ac:dyDescent="0.2">
      <c r="C43" s="128" t="str">
        <f>IF(AND(D43="",A43=""),"",IF(ISBLANK(A43)," ",VLOOKUP(A43,'Tabla de equipos'!$B$3:$D$107,3,FALSE)))</f>
        <v/>
      </c>
      <c r="E43" s="130" t="str">
        <f t="shared" si="1"/>
        <v/>
      </c>
      <c r="F43" s="24"/>
      <c r="H43" s="52"/>
      <c r="L43" s="51" t="str">
        <f>'Tabla de equipos'!B43</f>
        <v>Set-Top Box</v>
      </c>
    </row>
    <row r="44" spans="3:12" ht="21" customHeight="1" x14ac:dyDescent="0.2">
      <c r="C44" s="128" t="str">
        <f>IF(AND(D44="",A44=""),"",IF(ISBLANK(A44)," ",VLOOKUP(A44,'Tabla de equipos'!$B$3:$D$107,3,FALSE)))</f>
        <v/>
      </c>
      <c r="E44" s="130" t="str">
        <f t="shared" si="1"/>
        <v/>
      </c>
      <c r="F44" s="24"/>
      <c r="H44" s="52"/>
      <c r="L44" s="51" t="str">
        <f>'Tabla de equipos'!B44</f>
        <v>Disco Multimedia &lt;250 GB</v>
      </c>
    </row>
    <row r="45" spans="3:12" ht="21" customHeight="1" x14ac:dyDescent="0.2">
      <c r="C45" s="128" t="str">
        <f>IF(AND(D45="",A45=""),"",IF(ISBLANK(A45)," ",VLOOKUP(A45,'Tabla de equipos'!$B$3:$D$107,3,FALSE)))</f>
        <v/>
      </c>
      <c r="E45" s="130" t="str">
        <f t="shared" si="1"/>
        <v/>
      </c>
      <c r="F45" s="24"/>
      <c r="H45" s="52"/>
      <c r="L45" s="51" t="str">
        <f>'Tabla de equipos'!B45</f>
        <v>Disco  Multimedia &lt;500GB</v>
      </c>
    </row>
    <row r="46" spans="3:12" ht="21" customHeight="1" x14ac:dyDescent="0.2">
      <c r="C46" s="128" t="str">
        <f>IF(AND(D46="",A46=""),"",IF(ISBLANK(A46)," ",VLOOKUP(A46,'Tabla de equipos'!$B$3:$D$107,3,FALSE)))</f>
        <v/>
      </c>
      <c r="E46" s="130" t="str">
        <f t="shared" si="1"/>
        <v/>
      </c>
      <c r="F46" s="24"/>
      <c r="H46" s="52"/>
      <c r="L46" s="51" t="str">
        <f>'Tabla de equipos'!B46</f>
        <v>Disco  Multimedia &lt;750 GB</v>
      </c>
    </row>
    <row r="47" spans="3:12" ht="21" customHeight="1" x14ac:dyDescent="0.2">
      <c r="C47" s="128" t="str">
        <f>IF(AND(D47="",A47=""),"",IF(ISBLANK(A47)," ",VLOOKUP(A47,'Tabla de equipos'!$B$3:$D$107,3,FALSE)))</f>
        <v/>
      </c>
      <c r="E47" s="130" t="str">
        <f t="shared" si="1"/>
        <v/>
      </c>
      <c r="F47" s="24"/>
      <c r="H47" s="52"/>
      <c r="L47" s="51" t="str">
        <f>'Tabla de equipos'!B47</f>
        <v>Disco  Multimedia &lt;1TB</v>
      </c>
    </row>
    <row r="48" spans="3:12" ht="21" customHeight="1" x14ac:dyDescent="0.2">
      <c r="C48" s="128" t="str">
        <f>IF(AND(D48="",A48=""),"",IF(ISBLANK(A48)," ",VLOOKUP(A48,'Tabla de equipos'!$B$3:$D$107,3,FALSE)))</f>
        <v/>
      </c>
      <c r="E48" s="130" t="str">
        <f t="shared" si="1"/>
        <v/>
      </c>
      <c r="F48" s="24"/>
      <c r="H48" s="52"/>
      <c r="L48" s="51" t="str">
        <f>'Tabla de equipos'!B48</f>
        <v>Disco Multimedia &gt;1TB</v>
      </c>
    </row>
    <row r="49" spans="3:12" ht="21" customHeight="1" x14ac:dyDescent="0.2">
      <c r="C49" s="128" t="str">
        <f>IF(AND(D49="",A49=""),"",IF(ISBLANK(A49)," ",VLOOKUP(A49,'Tabla de equipos'!$B$3:$D$107,3,FALSE)))</f>
        <v/>
      </c>
      <c r="E49" s="130" t="str">
        <f t="shared" si="1"/>
        <v/>
      </c>
      <c r="F49" s="24"/>
      <c r="H49" s="52"/>
      <c r="L49" s="51" t="str">
        <f>'Tabla de equipos'!B49</f>
        <v>Llave USB &lt;1GB</v>
      </c>
    </row>
    <row r="50" spans="3:12" ht="21" customHeight="1" x14ac:dyDescent="0.2">
      <c r="C50" s="128" t="str">
        <f>IF(AND(D50="",A50=""),"",IF(ISBLANK(A50)," ",VLOOKUP(A50,'Tabla de equipos'!$B$3:$D$107,3,FALSE)))</f>
        <v/>
      </c>
      <c r="E50" s="130" t="str">
        <f t="shared" si="1"/>
        <v/>
      </c>
      <c r="F50" s="24"/>
      <c r="H50" s="52"/>
      <c r="L50" s="51" t="str">
        <f>'Tabla de equipos'!B50</f>
        <v>Llave USB &lt;4GB</v>
      </c>
    </row>
    <row r="51" spans="3:12" ht="21" customHeight="1" x14ac:dyDescent="0.2">
      <c r="C51" s="128" t="str">
        <f>IF(AND(D51="",A51=""),"",IF(ISBLANK(A51)," ",VLOOKUP(A51,'Tabla de equipos'!$B$3:$D$107,3,FALSE)))</f>
        <v/>
      </c>
      <c r="E51" s="130" t="str">
        <f t="shared" si="1"/>
        <v/>
      </c>
      <c r="F51" s="24"/>
      <c r="H51" s="52"/>
      <c r="L51" s="51" t="str">
        <f>'Tabla de equipos'!B51</f>
        <v>Llave USB &lt;8GB</v>
      </c>
    </row>
    <row r="52" spans="3:12" ht="21" customHeight="1" x14ac:dyDescent="0.2">
      <c r="C52" s="128" t="str">
        <f>IF(AND(D52="",A52=""),"",IF(ISBLANK(A52)," ",VLOOKUP(A52,'Tabla de equipos'!$B$3:$D$107,3,FALSE)))</f>
        <v/>
      </c>
      <c r="E52" s="130" t="str">
        <f t="shared" si="1"/>
        <v/>
      </c>
      <c r="F52" s="24"/>
      <c r="H52" s="52"/>
      <c r="L52" s="51" t="str">
        <f>'Tabla de equipos'!B52</f>
        <v>Llave USB &lt;16GB</v>
      </c>
    </row>
    <row r="53" spans="3:12" ht="21" customHeight="1" x14ac:dyDescent="0.2">
      <c r="C53" s="128" t="str">
        <f>IF(AND(D53="",A53=""),"",IF(ISBLANK(A53)," ",VLOOKUP(A53,'Tabla de equipos'!$B$3:$D$107,3,FALSE)))</f>
        <v/>
      </c>
      <c r="E53" s="130" t="str">
        <f t="shared" si="1"/>
        <v/>
      </c>
      <c r="F53" s="24"/>
      <c r="H53" s="52"/>
      <c r="L53" s="51" t="str">
        <f>'Tabla de equipos'!B53</f>
        <v>Llave USB &lt;32GB</v>
      </c>
    </row>
    <row r="54" spans="3:12" ht="21" customHeight="1" x14ac:dyDescent="0.2">
      <c r="C54" s="128" t="str">
        <f>IF(AND(D54="",A54=""),"",IF(ISBLANK(A54)," ",VLOOKUP(A54,'Tabla de equipos'!$B$3:$D$107,3,FALSE)))</f>
        <v/>
      </c>
      <c r="E54" s="130" t="str">
        <f t="shared" si="1"/>
        <v/>
      </c>
      <c r="F54" s="24"/>
      <c r="H54" s="52"/>
      <c r="L54" s="51" t="str">
        <f>'Tabla de equipos'!B54</f>
        <v>Llave USB &gt;32GB</v>
      </c>
    </row>
    <row r="55" spans="3:12" ht="21" customHeight="1" x14ac:dyDescent="0.2">
      <c r="C55" s="128" t="str">
        <f>IF(AND(D55="",A55=""),"",IF(ISBLANK(A55)," ",VLOOKUP(A55,'Tabla de equipos'!$B$3:$D$107,3,FALSE)))</f>
        <v/>
      </c>
      <c r="E55" s="130" t="str">
        <f t="shared" si="1"/>
        <v/>
      </c>
      <c r="F55" s="24"/>
      <c r="H55" s="52"/>
      <c r="L55" s="51" t="str">
        <f>'Tabla de equipos'!B55</f>
        <v>Teléfonos móviles no inteligentes</v>
      </c>
    </row>
    <row r="56" spans="3:12" ht="21" customHeight="1" x14ac:dyDescent="0.2">
      <c r="C56" s="128" t="str">
        <f>IF(AND(D56="",A56=""),"",IF(ISBLANK(A56)," ",VLOOKUP(A56,'Tabla de equipos'!$B$3:$D$107,3,FALSE)))</f>
        <v/>
      </c>
      <c r="E56" s="130" t="str">
        <f t="shared" si="1"/>
        <v/>
      </c>
      <c r="F56" s="24"/>
      <c r="H56" s="52"/>
      <c r="L56" s="51" t="str">
        <f>'Tabla de equipos'!B56</f>
        <v>Smart Phone &gt;2GB</v>
      </c>
    </row>
    <row r="57" spans="3:12" ht="21" customHeight="1" x14ac:dyDescent="0.2">
      <c r="C57" s="128" t="str">
        <f>IF(AND(D57="",A57=""),"",IF(ISBLANK(A57)," ",VLOOKUP(A57,'Tabla de equipos'!$B$3:$D$107,3,FALSE)))</f>
        <v/>
      </c>
      <c r="E57" s="130" t="str">
        <f t="shared" si="1"/>
        <v/>
      </c>
      <c r="F57" s="24"/>
      <c r="H57" s="52"/>
      <c r="L57" s="51" t="str">
        <f>'Tabla de equipos'!B57</f>
        <v>Smart Phone 2GB - 16GB</v>
      </c>
    </row>
    <row r="58" spans="3:12" ht="21" customHeight="1" x14ac:dyDescent="0.2">
      <c r="C58" s="128" t="str">
        <f>IF(AND(D58="",A58=""),"",IF(ISBLANK(A58)," ",VLOOKUP(A58,'Tabla de equipos'!$B$3:$D$107,3,FALSE)))</f>
        <v/>
      </c>
      <c r="E58" s="130" t="str">
        <f t="shared" si="1"/>
        <v/>
      </c>
      <c r="F58" s="24"/>
      <c r="H58" s="52"/>
      <c r="L58" s="51" t="str">
        <f>'Tabla de equipos'!B58</f>
        <v>Smart Phone 16GB- 32GB</v>
      </c>
    </row>
    <row r="59" spans="3:12" ht="21" customHeight="1" x14ac:dyDescent="0.2">
      <c r="C59" s="128" t="str">
        <f>IF(AND(D59="",A59=""),"",IF(ISBLANK(A59)," ",VLOOKUP(A59,'Tabla de equipos'!$B$3:$D$107,3,FALSE)))</f>
        <v/>
      </c>
      <c r="E59" s="130" t="str">
        <f t="shared" si="1"/>
        <v/>
      </c>
      <c r="F59" s="24"/>
      <c r="H59" s="52"/>
      <c r="L59" s="51" t="str">
        <f>'Tabla de equipos'!B59</f>
        <v>Smart Phone 32GB-64GB</v>
      </c>
    </row>
    <row r="60" spans="3:12" ht="21" customHeight="1" x14ac:dyDescent="0.2">
      <c r="C60" s="128" t="str">
        <f>IF(AND(D60="",A60=""),"",IF(ISBLANK(A60)," ",VLOOKUP(A60,'Tabla de equipos'!$B$3:$D$107,3,FALSE)))</f>
        <v/>
      </c>
      <c r="E60" s="130" t="str">
        <f t="shared" si="1"/>
        <v/>
      </c>
      <c r="F60" s="24"/>
      <c r="H60" s="52"/>
      <c r="L60" s="51" t="str">
        <f>'Tabla de equipos'!B60</f>
        <v>Smart Phone 64GB-128GB</v>
      </c>
    </row>
    <row r="61" spans="3:12" ht="21" customHeight="1" x14ac:dyDescent="0.2">
      <c r="C61" s="128" t="str">
        <f>IF(AND(D61="",A61=""),"",IF(ISBLANK(A61)," ",VLOOKUP(A61,'Tabla de equipos'!$B$3:$D$107,3,FALSE)))</f>
        <v/>
      </c>
      <c r="E61" s="130" t="str">
        <f t="shared" si="1"/>
        <v/>
      </c>
      <c r="F61" s="24"/>
      <c r="H61" s="52"/>
      <c r="L61" s="51" t="str">
        <f>'Tabla de equipos'!B61</f>
        <v>Smart Phone &gt;128GB</v>
      </c>
    </row>
    <row r="62" spans="3:12" ht="21" customHeight="1" x14ac:dyDescent="0.2">
      <c r="C62" s="128" t="str">
        <f>IF(AND(D62="",A62=""),"",IF(ISBLANK(A62)," ",VLOOKUP(A62,'Tabla de equipos'!$B$3:$D$107,3,FALSE)))</f>
        <v/>
      </c>
      <c r="E62" s="130" t="str">
        <f t="shared" si="1"/>
        <v/>
      </c>
      <c r="F62" s="24"/>
      <c r="H62" s="52"/>
      <c r="L62" s="51" t="str">
        <f>'Tabla de equipos'!B62</f>
        <v>Libro electrónico (reproducción libros, audio, video)</v>
      </c>
    </row>
    <row r="63" spans="3:12" ht="21" customHeight="1" x14ac:dyDescent="0.2">
      <c r="C63" s="128" t="str">
        <f>IF(AND(D63="",A63=""),"",IF(ISBLANK(A63)," ",VLOOKUP(A63,'Tabla de equipos'!$B$3:$D$107,3,FALSE)))</f>
        <v/>
      </c>
      <c r="E63" s="130" t="str">
        <f t="shared" si="1"/>
        <v/>
      </c>
      <c r="F63" s="24"/>
      <c r="H63" s="52"/>
      <c r="L63" s="51" t="str">
        <f>'Tabla de equipos'!B63</f>
        <v>Libro electrónico sin capacidad de reproducir audio o video</v>
      </c>
    </row>
    <row r="64" spans="3:12" ht="21" customHeight="1" x14ac:dyDescent="0.2">
      <c r="C64" s="128" t="str">
        <f>IF(AND(D64="",A64=""),"",IF(ISBLANK(A64)," ",VLOOKUP(A64,'Tabla de equipos'!$B$3:$D$107,3,FALSE)))</f>
        <v/>
      </c>
      <c r="E64" s="130" t="str">
        <f t="shared" si="1"/>
        <v/>
      </c>
      <c r="F64" s="24"/>
      <c r="H64" s="52"/>
      <c r="L64" s="51" t="str">
        <f>'Tabla de equipos'!B64</f>
        <v xml:space="preserve">Tableta &lt;2GB </v>
      </c>
    </row>
    <row r="65" spans="3:12" ht="21" customHeight="1" x14ac:dyDescent="0.2">
      <c r="C65" s="128" t="str">
        <f>IF(AND(D65="",A65=""),"",IF(ISBLANK(A65)," ",VLOOKUP(A65,'Tabla de equipos'!$B$3:$D$107,3,FALSE)))</f>
        <v/>
      </c>
      <c r="E65" s="130" t="str">
        <f t="shared" si="1"/>
        <v/>
      </c>
      <c r="F65" s="24"/>
      <c r="H65" s="52"/>
      <c r="L65" s="51" t="str">
        <f>'Tabla de equipos'!B65</f>
        <v>Tableta 2GB - 16GB</v>
      </c>
    </row>
    <row r="66" spans="3:12" ht="21" customHeight="1" x14ac:dyDescent="0.2">
      <c r="C66" s="128" t="str">
        <f>IF(AND(D66="",A66=""),"",IF(ISBLANK(A66)," ",VLOOKUP(A66,'Tabla de equipos'!$B$3:$D$107,3,FALSE)))</f>
        <v/>
      </c>
      <c r="E66" s="130" t="str">
        <f t="shared" si="1"/>
        <v/>
      </c>
      <c r="F66" s="24"/>
      <c r="H66" s="52"/>
      <c r="L66" s="51" t="str">
        <f>'Tabla de equipos'!B66</f>
        <v>Tableta 16GB - 32GB</v>
      </c>
    </row>
    <row r="67" spans="3:12" ht="21" customHeight="1" x14ac:dyDescent="0.2">
      <c r="C67" s="128" t="str">
        <f>IF(AND(D67="",A67=""),"",IF(ISBLANK(A67)," ",VLOOKUP(A67,'Tabla de equipos'!$B$3:$D$107,3,FALSE)))</f>
        <v/>
      </c>
      <c r="E67" s="130" t="str">
        <f t="shared" si="1"/>
        <v/>
      </c>
      <c r="F67" s="24"/>
      <c r="H67" s="52"/>
      <c r="L67" s="51" t="str">
        <f>'Tabla de equipos'!B67</f>
        <v>Tableta 32GB-64GB</v>
      </c>
    </row>
    <row r="68" spans="3:12" ht="21" customHeight="1" x14ac:dyDescent="0.2">
      <c r="C68" s="128" t="str">
        <f>IF(AND(D68="",A68=""),"",IF(ISBLANK(A68)," ",VLOOKUP(A68,'Tabla de equipos'!$B$3:$D$107,3,FALSE)))</f>
        <v/>
      </c>
      <c r="E68" s="130" t="str">
        <f t="shared" si="1"/>
        <v/>
      </c>
      <c r="F68" s="24"/>
      <c r="H68" s="52"/>
      <c r="L68" s="51" t="str">
        <f>'Tabla de equipos'!B68</f>
        <v>Tableta 64GB-128GB</v>
      </c>
    </row>
    <row r="69" spans="3:12" ht="21" customHeight="1" x14ac:dyDescent="0.2">
      <c r="C69" s="128" t="str">
        <f>IF(AND(D69="",A69=""),"",IF(ISBLANK(A69)," ",VLOOKUP(A69,'Tabla de equipos'!$B$3:$D$107,3,FALSE)))</f>
        <v/>
      </c>
      <c r="E69" s="130" t="str">
        <f t="shared" si="1"/>
        <v/>
      </c>
      <c r="F69" s="24"/>
      <c r="H69" s="52"/>
      <c r="L69" s="51" t="str">
        <f>'Tabla de equipos'!B69</f>
        <v>Tableta &gt;128GB</v>
      </c>
    </row>
    <row r="70" spans="3:12" ht="21" customHeight="1" x14ac:dyDescent="0.2">
      <c r="C70" s="128" t="str">
        <f>IF(AND(D70="",A70=""),"",IF(ISBLANK(A70)," ",VLOOKUP(A70,'Tabla de equipos'!$B$3:$D$107,3,FALSE)))</f>
        <v/>
      </c>
      <c r="E70" s="130" t="str">
        <f t="shared" si="1"/>
        <v/>
      </c>
      <c r="F70" s="24"/>
      <c r="H70" s="52"/>
      <c r="L70" s="51" t="str">
        <f>'Tabla de equipos'!B70</f>
        <v>Ordenador  con disco integrado &lt;250GB</v>
      </c>
    </row>
    <row r="71" spans="3:12" ht="21" customHeight="1" x14ac:dyDescent="0.2">
      <c r="C71" s="128" t="str">
        <f>IF(AND(D71="",A71=""),"",IF(ISBLANK(A71)," ",VLOOKUP(A71,'Tabla de equipos'!$B$3:$D$107,3,FALSE)))</f>
        <v/>
      </c>
      <c r="E71" s="130" t="str">
        <f t="shared" si="1"/>
        <v/>
      </c>
      <c r="F71" s="24"/>
      <c r="H71" s="52"/>
      <c r="L71" s="51" t="str">
        <f>'Tabla de equipos'!B71</f>
        <v>Ordenador  con disco integrado &lt;500GB</v>
      </c>
    </row>
    <row r="72" spans="3:12" ht="21" customHeight="1" x14ac:dyDescent="0.2">
      <c r="C72" s="128" t="str">
        <f>IF(AND(D72="",A72=""),"",IF(ISBLANK(A72)," ",VLOOKUP(A72,'Tabla de equipos'!$B$3:$D$107,3,FALSE)))</f>
        <v/>
      </c>
      <c r="E72" s="130" t="str">
        <f t="shared" si="1"/>
        <v/>
      </c>
      <c r="F72" s="24"/>
      <c r="H72" s="52"/>
      <c r="L72" s="51" t="str">
        <f>'Tabla de equipos'!B72</f>
        <v>Ordenador con disco integrado &lt;750GB</v>
      </c>
    </row>
    <row r="73" spans="3:12" ht="21" customHeight="1" x14ac:dyDescent="0.2">
      <c r="C73" s="128" t="str">
        <f>IF(AND(D73="",A73=""),"",IF(ISBLANK(A73)," ",VLOOKUP(A73,'Tabla de equipos'!$B$3:$D$107,3,FALSE)))</f>
        <v/>
      </c>
      <c r="E73" s="130" t="str">
        <f t="shared" si="1"/>
        <v/>
      </c>
      <c r="F73" s="24"/>
      <c r="H73" s="52"/>
      <c r="L73" s="51" t="str">
        <f>'Tabla de equipos'!B73</f>
        <v>Ordenador con disco integrado &gt;750GB</v>
      </c>
    </row>
    <row r="74" spans="3:12" ht="21" customHeight="1" x14ac:dyDescent="0.2">
      <c r="C74" s="128" t="str">
        <f>IF(AND(D74="",A74=""),"",IF(ISBLANK(A74)," ",VLOOKUP(A74,'Tabla de equipos'!$B$3:$D$107,3,FALSE)))</f>
        <v/>
      </c>
      <c r="E74" s="130" t="str">
        <f t="shared" si="1"/>
        <v/>
      </c>
      <c r="F74" s="24"/>
      <c r="H74" s="52"/>
      <c r="L74" s="51" t="str">
        <f>'Tabla de equipos'!B74</f>
        <v>Ordenador portátil con disco integrado &lt;250GB</v>
      </c>
    </row>
    <row r="75" spans="3:12" ht="21" customHeight="1" x14ac:dyDescent="0.2">
      <c r="C75" s="128" t="str">
        <f>IF(AND(D75="",A75=""),"",IF(ISBLANK(A75)," ",VLOOKUP(A75,'Tabla de equipos'!$B$3:$D$107,3,FALSE)))</f>
        <v/>
      </c>
      <c r="E75" s="130" t="str">
        <f t="shared" si="1"/>
        <v/>
      </c>
      <c r="F75" s="24"/>
      <c r="H75" s="52"/>
      <c r="L75" s="51" t="str">
        <f>'Tabla de equipos'!B75</f>
        <v>Ordenador portátil con disco integrado &lt;500GB</v>
      </c>
    </row>
    <row r="76" spans="3:12" ht="21" customHeight="1" x14ac:dyDescent="0.2">
      <c r="C76" s="128" t="str">
        <f>IF(AND(D76="",A76=""),"",IF(ISBLANK(A76)," ",VLOOKUP(A76,'Tabla de equipos'!$B$3:$D$107,3,FALSE)))</f>
        <v/>
      </c>
      <c r="E76" s="130" t="str">
        <f t="shared" si="1"/>
        <v/>
      </c>
      <c r="F76" s="24"/>
      <c r="H76" s="52"/>
      <c r="L76" s="51" t="str">
        <f>'Tabla de equipos'!B76</f>
        <v>Ordenador portátil con disco integrado &lt;750GB</v>
      </c>
    </row>
    <row r="77" spans="3:12" ht="21" customHeight="1" x14ac:dyDescent="0.2">
      <c r="C77" s="128" t="str">
        <f>IF(AND(D77="",A77=""),"",IF(ISBLANK(A77)," ",VLOOKUP(A77,'Tabla de equipos'!$B$3:$D$107,3,FALSE)))</f>
        <v/>
      </c>
      <c r="E77" s="130" t="str">
        <f t="shared" si="1"/>
        <v/>
      </c>
      <c r="F77" s="24"/>
      <c r="H77" s="52"/>
      <c r="L77" s="51" t="str">
        <f>'Tabla de equipos'!B77</f>
        <v>Ordenador portátil con disco integrado &gt;750GB</v>
      </c>
    </row>
    <row r="78" spans="3:12" ht="21" customHeight="1" x14ac:dyDescent="0.2">
      <c r="C78" s="128" t="str">
        <f>IF(AND(D78="",A78=""),"",IF(ISBLANK(A78)," ",VLOOKUP(A78,'Tabla de equipos'!$B$3:$D$107,3,FALSE)))</f>
        <v/>
      </c>
      <c r="E78" s="130" t="str">
        <f t="shared" si="1"/>
        <v/>
      </c>
      <c r="F78" s="24"/>
      <c r="H78" s="52"/>
      <c r="L78" s="51" t="str">
        <f>'Tabla de equipos'!B78</f>
        <v>Disco duro integrado &lt;250GB</v>
      </c>
    </row>
    <row r="79" spans="3:12" ht="21" customHeight="1" x14ac:dyDescent="0.2">
      <c r="C79" s="128" t="str">
        <f>IF(AND(D79="",A79=""),"",IF(ISBLANK(A79)," ",VLOOKUP(A79,'Tabla de equipos'!$B$3:$D$107,3,FALSE)))</f>
        <v/>
      </c>
      <c r="E79" s="130" t="str">
        <f t="shared" si="1"/>
        <v/>
      </c>
      <c r="F79" s="24"/>
      <c r="H79" s="52"/>
      <c r="L79" s="51" t="str">
        <f>'Tabla de equipos'!B79</f>
        <v>Disco duro integrado &lt;500GB</v>
      </c>
    </row>
    <row r="80" spans="3:12" ht="21" customHeight="1" x14ac:dyDescent="0.2">
      <c r="C80" s="128" t="str">
        <f>IF(AND(D80="",A80=""),"",IF(ISBLANK(A80)," ",VLOOKUP(A80,'Tabla de equipos'!$B$3:$D$107,3,FALSE)))</f>
        <v/>
      </c>
      <c r="E80" s="130" t="str">
        <f t="shared" si="1"/>
        <v/>
      </c>
      <c r="F80" s="24"/>
      <c r="H80" s="52"/>
      <c r="L80" s="51" t="str">
        <f>'Tabla de equipos'!B80</f>
        <v>Disco duro integrado &lt;750GB</v>
      </c>
    </row>
    <row r="81" spans="3:12" ht="21" customHeight="1" x14ac:dyDescent="0.2">
      <c r="C81" s="128" t="str">
        <f>IF(AND(D81="",A81=""),"",IF(ISBLANK(A81)," ",VLOOKUP(A81,'Tabla de equipos'!$B$3:$D$107,3,FALSE)))</f>
        <v/>
      </c>
      <c r="E81" s="130" t="str">
        <f t="shared" si="1"/>
        <v/>
      </c>
      <c r="F81" s="24"/>
      <c r="H81" s="52"/>
      <c r="L81" s="51" t="str">
        <f>'Tabla de equipos'!B81</f>
        <v>Disco duro integrado &gt;750GB</v>
      </c>
    </row>
    <row r="82" spans="3:12" ht="21" customHeight="1" x14ac:dyDescent="0.2">
      <c r="C82" s="128" t="str">
        <f>IF(AND(D82="",A82=""),"",IF(ISBLANK(A82)," ",VLOOKUP(A82,'Tabla de equipos'!$B$3:$D$107,3,FALSE)))</f>
        <v/>
      </c>
      <c r="E82" s="130" t="str">
        <f t="shared" ref="E82:E145" si="2">IF(AND(D82="",A82=""),"",IF(AND(A82="",D82&gt;0),"Falta especificar equipo/soporte",IF(AND(D82&gt;0,A82&lt;&gt;""),"","Falta incluir unidades")))</f>
        <v/>
      </c>
      <c r="F82" s="24"/>
      <c r="H82" s="52"/>
      <c r="L82" s="51" t="str">
        <f>'Tabla de equipos'!B82</f>
        <v>TV con disco integrado</v>
      </c>
    </row>
    <row r="83" spans="3:12" ht="21" customHeight="1" x14ac:dyDescent="0.2">
      <c r="C83" s="128" t="str">
        <f>IF(AND(D83="",A83=""),"",IF(ISBLANK(A83)," ",VLOOKUP(A83,'Tabla de equipos'!$B$3:$D$107,3,FALSE)))</f>
        <v/>
      </c>
      <c r="E83" s="130" t="str">
        <f t="shared" si="2"/>
        <v/>
      </c>
      <c r="F83" s="24"/>
      <c r="H83" s="52"/>
      <c r="L83" s="51" t="str">
        <f>'Tabla de equipos'!B83</f>
        <v>Copiadora monofuncional 1-39 ppm</v>
      </c>
    </row>
    <row r="84" spans="3:12" ht="21" customHeight="1" x14ac:dyDescent="0.2">
      <c r="C84" s="128" t="str">
        <f>IF(AND(D84="",A84=""),"",IF(ISBLANK(A84)," ",VLOOKUP(A84,'Tabla de equipos'!$B$3:$D$107,3,FALSE)))</f>
        <v/>
      </c>
      <c r="E84" s="130" t="str">
        <f t="shared" si="2"/>
        <v/>
      </c>
      <c r="F84" s="24"/>
      <c r="H84" s="52"/>
      <c r="L84" s="51" t="str">
        <f>'Tabla de equipos'!B84</f>
        <v>Copiadoras blanco y negro 1-9 páginas por mínuto</v>
      </c>
    </row>
    <row r="85" spans="3:12" ht="21" customHeight="1" x14ac:dyDescent="0.2">
      <c r="C85" s="128" t="str">
        <f>IF(AND(D85="",A85=""),"",IF(ISBLANK(A85)," ",VLOOKUP(A85,'Tabla de equipos'!$B$3:$D$107,3,FALSE)))</f>
        <v/>
      </c>
      <c r="E85" s="130" t="str">
        <f t="shared" si="2"/>
        <v/>
      </c>
      <c r="F85" s="24"/>
      <c r="H85" s="52"/>
      <c r="L85" s="51" t="str">
        <f>'Tabla de equipos'!B85</f>
        <v>Copiadoras blanco y negro 10 -19 páginas por mínuto</v>
      </c>
    </row>
    <row r="86" spans="3:12" ht="21" customHeight="1" x14ac:dyDescent="0.2">
      <c r="C86" s="128" t="str">
        <f>IF(AND(D86="",A86=""),"",IF(ISBLANK(A86)," ",VLOOKUP(A86,'Tabla de equipos'!$B$3:$D$107,3,FALSE)))</f>
        <v/>
      </c>
      <c r="E86" s="130" t="str">
        <f t="shared" si="2"/>
        <v/>
      </c>
      <c r="F86" s="24"/>
      <c r="H86" s="52"/>
      <c r="L86" s="51" t="str">
        <f>'Tabla de equipos'!B86</f>
        <v>Copiadoras blanco y negro 20 -39 páginas por mínuto</v>
      </c>
    </row>
    <row r="87" spans="3:12" ht="21" customHeight="1" x14ac:dyDescent="0.2">
      <c r="C87" s="128" t="str">
        <f>IF(AND(D87="",A87=""),"",IF(ISBLANK(A87)," ",VLOOKUP(A87,'Tabla de equipos'!$B$3:$D$107,3,FALSE)))</f>
        <v/>
      </c>
      <c r="E87" s="130" t="str">
        <f t="shared" si="2"/>
        <v/>
      </c>
      <c r="F87" s="24"/>
      <c r="H87" s="52"/>
      <c r="L87" s="51" t="str">
        <f>'Tabla de equipos'!B87</f>
        <v>Copiadoras color  1 -39 páginas por mínuto</v>
      </c>
    </row>
    <row r="88" spans="3:12" ht="21" customHeight="1" x14ac:dyDescent="0.2">
      <c r="C88" s="128" t="str">
        <f>IF(AND(D88="",A88=""),"",IF(ISBLANK(A88)," ",VLOOKUP(A88,'Tabla de equipos'!$B$3:$D$107,3,FALSE)))</f>
        <v/>
      </c>
      <c r="E88" s="130" t="str">
        <f t="shared" si="2"/>
        <v/>
      </c>
      <c r="F88" s="24"/>
      <c r="H88" s="52"/>
      <c r="L88" s="51" t="str">
        <f>'Tabla de equipos'!B88</f>
        <v>Copiadoras color  de más de 39 páginas por mínuto</v>
      </c>
    </row>
    <row r="89" spans="3:12" ht="21" customHeight="1" x14ac:dyDescent="0.2">
      <c r="C89" s="128" t="str">
        <f>IF(AND(D89="",A89=""),"",IF(ISBLANK(A89)," ",VLOOKUP(A89,'Tabla de equipos'!$B$3:$D$107,3,FALSE)))</f>
        <v/>
      </c>
      <c r="E89" s="130" t="str">
        <f t="shared" si="2"/>
        <v/>
      </c>
      <c r="F89" s="24"/>
      <c r="H89" s="52"/>
      <c r="L89" s="51" t="str">
        <f>'Tabla de equipos'!B89</f>
        <v>Escáner monofuncional de 1- 39 ppm</v>
      </c>
    </row>
    <row r="90" spans="3:12" ht="21" customHeight="1" x14ac:dyDescent="0.2">
      <c r="C90" s="128" t="str">
        <f>IF(AND(D90="",A90=""),"",IF(ISBLANK(A90)," ",VLOOKUP(A90,'Tabla de equipos'!$B$3:$D$107,3,FALSE)))</f>
        <v/>
      </c>
      <c r="E90" s="130" t="str">
        <f t="shared" si="2"/>
        <v/>
      </c>
      <c r="F90" s="24"/>
      <c r="H90" s="52"/>
      <c r="L90" s="51" t="str">
        <f>'Tabla de equipos'!B90</f>
        <v>Escaner de 13 a 39 páginas por minuto</v>
      </c>
    </row>
    <row r="91" spans="3:12" ht="21" customHeight="1" x14ac:dyDescent="0.2">
      <c r="C91" s="128" t="str">
        <f>IF(AND(D91="",A91=""),"",IF(ISBLANK(A91)," ",VLOOKUP(A91,'Tabla de equipos'!$B$3:$D$107,3,FALSE)))</f>
        <v/>
      </c>
      <c r="E91" s="130" t="str">
        <f t="shared" si="2"/>
        <v/>
      </c>
      <c r="F91" s="24"/>
      <c r="H91" s="52"/>
      <c r="L91" s="51" t="str">
        <f>'Tabla de equipos'!B91</f>
        <v>Escaner de 1 a 12 páginas por minuto</v>
      </c>
    </row>
    <row r="92" spans="3:12" ht="21" customHeight="1" x14ac:dyDescent="0.2">
      <c r="C92" s="128" t="str">
        <f>IF(AND(D92="",A92=""),"",IF(ISBLANK(A92)," ",VLOOKUP(A92,'Tabla de equipos'!$B$3:$D$107,3,FALSE)))</f>
        <v/>
      </c>
      <c r="E92" s="130" t="str">
        <f t="shared" si="2"/>
        <v/>
      </c>
      <c r="F92" s="24"/>
      <c r="H92" s="52"/>
      <c r="L92" s="51" t="str">
        <f>'Tabla de equipos'!B92</f>
        <v>Escaneres de mano</v>
      </c>
    </row>
    <row r="93" spans="3:12" ht="21" customHeight="1" x14ac:dyDescent="0.2">
      <c r="C93" s="128" t="str">
        <f>IF(AND(D93="",A93=""),"",IF(ISBLANK(A93)," ",VLOOKUP(A93,'Tabla de equipos'!$B$3:$D$107,3,FALSE)))</f>
        <v/>
      </c>
      <c r="E93" s="130" t="str">
        <f t="shared" si="2"/>
        <v/>
      </c>
      <c r="F93" s="24"/>
      <c r="H93" s="52"/>
      <c r="L93" s="51" t="str">
        <f>'Tabla de equipos'!B93</f>
        <v>Máquina de fax con escaner</v>
      </c>
    </row>
    <row r="94" spans="3:12" ht="21" customHeight="1" x14ac:dyDescent="0.2">
      <c r="C94" s="128" t="str">
        <f>IF(AND(D94="",A94=""),"",IF(ISBLANK(A94)," ",VLOOKUP(A94,'Tabla de equipos'!$B$3:$D$107,3,FALSE)))</f>
        <v/>
      </c>
      <c r="E94" s="130" t="str">
        <f t="shared" si="2"/>
        <v/>
      </c>
      <c r="F94" s="24"/>
      <c r="H94" s="52"/>
      <c r="L94" s="51" t="str">
        <f>'Tabla de equipos'!B94</f>
        <v>Máquina de fax con impresión</v>
      </c>
    </row>
    <row r="95" spans="3:12" ht="21" customHeight="1" x14ac:dyDescent="0.2">
      <c r="C95" s="128" t="str">
        <f>IF(AND(D95="",A95=""),"",IF(ISBLANK(A95)," ",VLOOKUP(A95,'Tabla de equipos'!$B$3:$D$107,3,FALSE)))</f>
        <v/>
      </c>
      <c r="E95" s="130" t="str">
        <f t="shared" si="2"/>
        <v/>
      </c>
      <c r="F95" s="24"/>
      <c r="H95" s="52"/>
      <c r="L95" s="51" t="str">
        <f>'Tabla de equipos'!B95</f>
        <v>Impresora monofuncional 1 - 39 ppm</v>
      </c>
    </row>
    <row r="96" spans="3:12" ht="21" customHeight="1" x14ac:dyDescent="0.2">
      <c r="C96" s="128" t="str">
        <f>IF(AND(D96="",A96=""),"",IF(ISBLANK(A96)," ",VLOOKUP(A96,'Tabla de equipos'!$B$3:$D$107,3,FALSE)))</f>
        <v/>
      </c>
      <c r="E96" s="130" t="str">
        <f t="shared" si="2"/>
        <v/>
      </c>
      <c r="F96" s="24"/>
      <c r="H96" s="52"/>
      <c r="L96" s="51" t="str">
        <f>'Tabla de equipos'!B96</f>
        <v>Impresoras tinta</v>
      </c>
    </row>
    <row r="97" spans="3:12" ht="21" customHeight="1" x14ac:dyDescent="0.2">
      <c r="C97" s="128" t="str">
        <f>IF(AND(D97="",A97=""),"",IF(ISBLANK(A97)," ",VLOOKUP(A97,'Tabla de equipos'!$B$3:$D$107,3,FALSE)))</f>
        <v/>
      </c>
      <c r="E97" s="130" t="str">
        <f t="shared" si="2"/>
        <v/>
      </c>
      <c r="F97" s="24"/>
      <c r="H97" s="52"/>
      <c r="L97" s="51" t="str">
        <f>'Tabla de equipos'!B97</f>
        <v>Impresoras laser</v>
      </c>
    </row>
    <row r="98" spans="3:12" ht="21" customHeight="1" x14ac:dyDescent="0.2">
      <c r="C98" s="128" t="str">
        <f>IF(AND(D98="",A98=""),"",IF(ISBLANK(A98)," ",VLOOKUP(A98,'Tabla de equipos'!$B$3:$D$107,3,FALSE)))</f>
        <v/>
      </c>
      <c r="E98" s="130" t="str">
        <f t="shared" si="2"/>
        <v/>
      </c>
      <c r="F98" s="24"/>
      <c r="H98" s="52"/>
      <c r="L98" s="51" t="str">
        <f>'Tabla de equipos'!B98</f>
        <v>Multifuncionales de inyección para impresión, copia y escaneo</v>
      </c>
    </row>
    <row r="99" spans="3:12" ht="21" customHeight="1" x14ac:dyDescent="0.2">
      <c r="C99" s="128" t="str">
        <f>IF(AND(D99="",A99=""),"",IF(ISBLANK(A99)," ",VLOOKUP(A99,'Tabla de equipos'!$B$3:$D$107,3,FALSE)))</f>
        <v/>
      </c>
      <c r="E99" s="130" t="str">
        <f t="shared" si="2"/>
        <v/>
      </c>
      <c r="F99" s="24"/>
      <c r="H99" s="52"/>
      <c r="L99" s="51" t="str">
        <f>'Tabla de equipos'!B99</f>
        <v>Multifuncionales láser para impresión, copia y escaneo</v>
      </c>
    </row>
    <row r="100" spans="3:12" ht="21" customHeight="1" x14ac:dyDescent="0.2">
      <c r="C100" s="128" t="str">
        <f>IF(AND(D100="",A100=""),"",IF(ISBLANK(A100)," ",VLOOKUP(A100,'Tabla de equipos'!$B$3:$D$107,3,FALSE)))</f>
        <v/>
      </c>
      <c r="E100" s="130" t="str">
        <f t="shared" si="2"/>
        <v/>
      </c>
      <c r="F100" s="24"/>
      <c r="H100" s="52"/>
      <c r="L100" s="51" t="str">
        <f>'Tabla de equipos'!B100</f>
        <v>Multifuncional de 1-9 páginas por mínuto tinta</v>
      </c>
    </row>
    <row r="101" spans="3:12" ht="21" customHeight="1" x14ac:dyDescent="0.2">
      <c r="C101" s="128" t="str">
        <f>IF(AND(D101="",A101=""),"",IF(ISBLANK(A101)," ",VLOOKUP(A101,'Tabla de equipos'!$B$3:$D$107,3,FALSE)))</f>
        <v/>
      </c>
      <c r="E101" s="130" t="str">
        <f t="shared" si="2"/>
        <v/>
      </c>
      <c r="F101" s="24"/>
      <c r="H101" s="52"/>
      <c r="L101" s="51" t="str">
        <f>'Tabla de equipos'!B101</f>
        <v>Multifuncional de  1-9 páginas por mínuto laser</v>
      </c>
    </row>
    <row r="102" spans="3:12" ht="21" customHeight="1" x14ac:dyDescent="0.2">
      <c r="C102" s="128" t="str">
        <f>IF(AND(D102="",A102=""),"",IF(ISBLANK(A102)," ",VLOOKUP(A102,'Tabla de equipos'!$B$3:$D$107,3,FALSE)))</f>
        <v/>
      </c>
      <c r="E102" s="130" t="str">
        <f t="shared" si="2"/>
        <v/>
      </c>
      <c r="F102" s="24"/>
      <c r="H102" s="52"/>
      <c r="L102" s="51" t="str">
        <f>'Tabla de equipos'!B102</f>
        <v>Multifuncional de 10 -19 páginas por mínuto tinta</v>
      </c>
    </row>
    <row r="103" spans="3:12" ht="21" customHeight="1" x14ac:dyDescent="0.2">
      <c r="C103" s="128" t="str">
        <f>IF(AND(D103="",A103=""),"",IF(ISBLANK(A103)," ",VLOOKUP(A103,'Tabla de equipos'!$B$3:$D$107,3,FALSE)))</f>
        <v/>
      </c>
      <c r="E103" s="130" t="str">
        <f t="shared" si="2"/>
        <v/>
      </c>
      <c r="F103" s="24"/>
      <c r="H103" s="52"/>
      <c r="L103" s="51" t="str">
        <f>'Tabla de equipos'!B103</f>
        <v>Multifuncional de 10 -19 páginas por mínuto laser</v>
      </c>
    </row>
    <row r="104" spans="3:12" ht="21" customHeight="1" x14ac:dyDescent="0.2">
      <c r="C104" s="128" t="str">
        <f>IF(AND(D104="",A104=""),"",IF(ISBLANK(A104)," ",VLOOKUP(A104,'Tabla de equipos'!$B$3:$D$107,3,FALSE)))</f>
        <v/>
      </c>
      <c r="E104" s="130" t="str">
        <f t="shared" si="2"/>
        <v/>
      </c>
      <c r="F104" s="24"/>
      <c r="H104" s="52"/>
      <c r="L104" s="51" t="str">
        <f>'Tabla de equipos'!B104</f>
        <v>Multifuncional 20 -39 páginas por mínuto tinta</v>
      </c>
    </row>
    <row r="105" spans="3:12" ht="21" customHeight="1" x14ac:dyDescent="0.2">
      <c r="C105" s="128" t="str">
        <f>IF(AND(D105="",A105=""),"",IF(ISBLANK(A105)," ",VLOOKUP(A105,'Tabla de equipos'!$B$3:$D$107,3,FALSE)))</f>
        <v/>
      </c>
      <c r="E105" s="130" t="str">
        <f t="shared" si="2"/>
        <v/>
      </c>
      <c r="F105" s="24"/>
      <c r="H105" s="52"/>
      <c r="L105" s="51" t="str">
        <f>'Tabla de equipos'!B105</f>
        <v>Multifuncional 20-39  páginas por mínuto laser</v>
      </c>
    </row>
    <row r="106" spans="3:12" ht="21" customHeight="1" x14ac:dyDescent="0.2">
      <c r="C106" s="128" t="str">
        <f>IF(AND(D106="",A106=""),"",IF(ISBLANK(A106)," ",VLOOKUP(A106,'Tabla de equipos'!$B$3:$D$107,3,FALSE)))</f>
        <v/>
      </c>
      <c r="E106" s="130" t="str">
        <f t="shared" si="2"/>
        <v/>
      </c>
      <c r="F106" s="24"/>
      <c r="H106" s="52"/>
      <c r="L106" s="51" t="str">
        <f>'Tabla de equipos'!B106</f>
        <v>Multifuncional de más de 39 páginas por mínuto tinta</v>
      </c>
    </row>
    <row r="107" spans="3:12" ht="21" customHeight="1" x14ac:dyDescent="0.2">
      <c r="C107" s="128" t="str">
        <f>IF(AND(D107="",A107=""),"",IF(ISBLANK(A107)," ",VLOOKUP(A107,'Tabla de equipos'!$B$3:$D$107,3,FALSE)))</f>
        <v/>
      </c>
      <c r="E107" s="130" t="str">
        <f t="shared" si="2"/>
        <v/>
      </c>
      <c r="F107" s="24"/>
      <c r="H107" s="52"/>
      <c r="L107" s="51" t="str">
        <f>'Tabla de equipos'!B107</f>
        <v>Multifuncional de más de 39 páginas por mínuto laser</v>
      </c>
    </row>
    <row r="108" spans="3:12" ht="21" customHeight="1" x14ac:dyDescent="0.2">
      <c r="C108" s="128" t="str">
        <f>IF(AND(D108="",A108=""),"",IF(ISBLANK(A108)," ",VLOOKUP(A108,'Tabla de equipos'!$B$3:$D$107,3,FALSE)))</f>
        <v/>
      </c>
      <c r="E108" s="130" t="str">
        <f t="shared" si="2"/>
        <v/>
      </c>
      <c r="F108" s="24"/>
      <c r="H108" s="52"/>
      <c r="L108" s="51"/>
    </row>
    <row r="109" spans="3:12" ht="21" customHeight="1" x14ac:dyDescent="0.2">
      <c r="C109" s="128" t="str">
        <f>IF(AND(D109="",A109=""),"",IF(ISBLANK(A109)," ",VLOOKUP(A109,'Tabla de equipos'!$B$3:$D$107,3,FALSE)))</f>
        <v/>
      </c>
      <c r="E109" s="130" t="str">
        <f t="shared" si="2"/>
        <v/>
      </c>
      <c r="F109" s="24"/>
      <c r="H109" s="52"/>
      <c r="L109" s="51"/>
    </row>
    <row r="110" spans="3:12" ht="21" customHeight="1" x14ac:dyDescent="0.2">
      <c r="C110" s="128" t="str">
        <f>IF(AND(D110="",A110=""),"",IF(ISBLANK(A110)," ",VLOOKUP(A110,'Tabla de equipos'!$B$3:$D$107,3,FALSE)))</f>
        <v/>
      </c>
      <c r="E110" s="130" t="str">
        <f t="shared" si="2"/>
        <v/>
      </c>
      <c r="F110" s="24"/>
      <c r="H110" s="52"/>
      <c r="L110" s="51"/>
    </row>
    <row r="111" spans="3:12" ht="21" customHeight="1" x14ac:dyDescent="0.2">
      <c r="C111" s="128" t="str">
        <f>IF(AND(D111="",A111=""),"",IF(ISBLANK(A111)," ",VLOOKUP(A111,'Tabla de equipos'!$B$3:$D$107,3,FALSE)))</f>
        <v/>
      </c>
      <c r="E111" s="130" t="str">
        <f t="shared" si="2"/>
        <v/>
      </c>
      <c r="F111" s="24"/>
      <c r="H111" s="52"/>
      <c r="L111" s="51"/>
    </row>
    <row r="112" spans="3:12" ht="21" customHeight="1" x14ac:dyDescent="0.2">
      <c r="C112" s="128" t="str">
        <f>IF(AND(D112="",A112=""),"",IF(ISBLANK(A112)," ",VLOOKUP(A112,'Tabla de equipos'!$B$3:$D$107,3,FALSE)))</f>
        <v/>
      </c>
      <c r="E112" s="130" t="str">
        <f t="shared" si="2"/>
        <v/>
      </c>
      <c r="F112" s="24"/>
      <c r="H112" s="52"/>
      <c r="L112" s="51"/>
    </row>
    <row r="113" spans="3:12" ht="21" customHeight="1" x14ac:dyDescent="0.2">
      <c r="C113" s="128" t="str">
        <f>IF(AND(D113="",A113=""),"",IF(ISBLANK(A113)," ",VLOOKUP(A113,'Tabla de equipos'!$B$3:$D$107,3,FALSE)))</f>
        <v/>
      </c>
      <c r="E113" s="130" t="str">
        <f t="shared" si="2"/>
        <v/>
      </c>
      <c r="F113" s="24"/>
      <c r="H113" s="52"/>
      <c r="L113" s="51"/>
    </row>
    <row r="114" spans="3:12" ht="21" customHeight="1" x14ac:dyDescent="0.2">
      <c r="C114" s="128" t="str">
        <f>IF(AND(D114="",A114=""),"",IF(ISBLANK(A114)," ",VLOOKUP(A114,'Tabla de equipos'!$B$3:$D$107,3,FALSE)))</f>
        <v/>
      </c>
      <c r="E114" s="130" t="str">
        <f t="shared" si="2"/>
        <v/>
      </c>
      <c r="F114" s="24"/>
      <c r="H114" s="52"/>
      <c r="L114" s="51"/>
    </row>
    <row r="115" spans="3:12" ht="21" customHeight="1" x14ac:dyDescent="0.2">
      <c r="C115" s="128" t="str">
        <f>IF(AND(D115="",A115=""),"",IF(ISBLANK(A115)," ",VLOOKUP(A115,'Tabla de equipos'!$B$3:$D$107,3,FALSE)))</f>
        <v/>
      </c>
      <c r="E115" s="130" t="str">
        <f t="shared" si="2"/>
        <v/>
      </c>
      <c r="F115" s="24"/>
      <c r="H115" s="52"/>
      <c r="L115" s="51"/>
    </row>
    <row r="116" spans="3:12" ht="21" customHeight="1" x14ac:dyDescent="0.2">
      <c r="C116" s="128" t="str">
        <f>IF(AND(D116="",A116=""),"",IF(ISBLANK(A116)," ",VLOOKUP(A116,'Tabla de equipos'!$B$3:$D$107,3,FALSE)))</f>
        <v/>
      </c>
      <c r="E116" s="130" t="str">
        <f t="shared" si="2"/>
        <v/>
      </c>
      <c r="F116" s="24"/>
      <c r="H116" s="52"/>
      <c r="L116" s="51"/>
    </row>
    <row r="117" spans="3:12" ht="21" customHeight="1" x14ac:dyDescent="0.2">
      <c r="C117" s="128" t="str">
        <f>IF(AND(D117="",A117=""),"",IF(ISBLANK(A117)," ",VLOOKUP(A117,'Tabla de equipos'!$B$3:$D$107,3,FALSE)))</f>
        <v/>
      </c>
      <c r="E117" s="130" t="str">
        <f t="shared" si="2"/>
        <v/>
      </c>
      <c r="F117" s="24"/>
      <c r="H117" s="52"/>
      <c r="L117" s="51"/>
    </row>
    <row r="118" spans="3:12" ht="21" customHeight="1" x14ac:dyDescent="0.2">
      <c r="C118" s="128" t="str">
        <f>IF(AND(D118="",A118=""),"",IF(ISBLANK(A118)," ",VLOOKUP(A118,'Tabla de equipos'!$B$3:$D$107,3,FALSE)))</f>
        <v/>
      </c>
      <c r="E118" s="130" t="str">
        <f t="shared" si="2"/>
        <v/>
      </c>
      <c r="F118" s="24"/>
      <c r="H118" s="52"/>
      <c r="L118" s="51"/>
    </row>
    <row r="119" spans="3:12" ht="21" customHeight="1" x14ac:dyDescent="0.2">
      <c r="C119" s="128" t="str">
        <f>IF(AND(D119="",A119=""),"",IF(ISBLANK(A119)," ",VLOOKUP(A119,'Tabla de equipos'!$B$3:$D$107,3,FALSE)))</f>
        <v/>
      </c>
      <c r="E119" s="130" t="str">
        <f t="shared" si="2"/>
        <v/>
      </c>
      <c r="F119" s="24"/>
      <c r="H119" s="52"/>
      <c r="L119" s="51"/>
    </row>
    <row r="120" spans="3:12" ht="21" customHeight="1" x14ac:dyDescent="0.2">
      <c r="C120" s="128" t="str">
        <f>IF(AND(D120="",A120=""),"",IF(ISBLANK(A120)," ",VLOOKUP(A120,'Tabla de equipos'!$B$3:$D$107,3,FALSE)))</f>
        <v/>
      </c>
      <c r="E120" s="130" t="str">
        <f t="shared" si="2"/>
        <v/>
      </c>
      <c r="F120" s="24"/>
      <c r="H120" s="52"/>
      <c r="L120" s="51"/>
    </row>
    <row r="121" spans="3:12" ht="21" customHeight="1" x14ac:dyDescent="0.2">
      <c r="C121" s="128" t="str">
        <f>IF(AND(D121="",A121=""),"",IF(ISBLANK(A121)," ",VLOOKUP(A121,'Tabla de equipos'!$B$3:$D$107,3,FALSE)))</f>
        <v/>
      </c>
      <c r="E121" s="130" t="str">
        <f t="shared" si="2"/>
        <v/>
      </c>
      <c r="F121" s="24"/>
      <c r="H121" s="52"/>
      <c r="L121" s="51"/>
    </row>
    <row r="122" spans="3:12" ht="21" customHeight="1" x14ac:dyDescent="0.2">
      <c r="C122" s="128" t="str">
        <f>IF(AND(D122="",A122=""),"",IF(ISBLANK(A122)," ",VLOOKUP(A122,'Tabla de equipos'!$B$3:$D$107,3,FALSE)))</f>
        <v/>
      </c>
      <c r="E122" s="130" t="str">
        <f t="shared" si="2"/>
        <v/>
      </c>
      <c r="F122" s="24"/>
      <c r="H122" s="52"/>
      <c r="L122" s="51"/>
    </row>
    <row r="123" spans="3:12" ht="21" customHeight="1" x14ac:dyDescent="0.2">
      <c r="C123" s="128" t="str">
        <f>IF(AND(D123="",A123=""),"",IF(ISBLANK(A123)," ",VLOOKUP(A123,'Tabla de equipos'!$B$3:$D$107,3,FALSE)))</f>
        <v/>
      </c>
      <c r="E123" s="130" t="str">
        <f t="shared" si="2"/>
        <v/>
      </c>
      <c r="F123" s="24"/>
      <c r="H123" s="52"/>
      <c r="L123" s="51"/>
    </row>
    <row r="124" spans="3:12" ht="21" customHeight="1" x14ac:dyDescent="0.2">
      <c r="C124" s="128" t="str">
        <f>IF(AND(D124="",A124=""),"",IF(ISBLANK(A124)," ",VLOOKUP(A124,'Tabla de equipos'!$B$3:$D$107,3,FALSE)))</f>
        <v/>
      </c>
      <c r="E124" s="130" t="str">
        <f t="shared" si="2"/>
        <v/>
      </c>
      <c r="F124" s="24"/>
      <c r="H124" s="52"/>
      <c r="L124" s="51"/>
    </row>
    <row r="125" spans="3:12" ht="21" customHeight="1" x14ac:dyDescent="0.2">
      <c r="C125" s="128" t="str">
        <f>IF(AND(D125="",A125=""),"",IF(ISBLANK(A125)," ",VLOOKUP(A125,'Tabla de equipos'!$B$3:$D$107,3,FALSE)))</f>
        <v/>
      </c>
      <c r="E125" s="130" t="str">
        <f t="shared" si="2"/>
        <v/>
      </c>
      <c r="F125" s="24"/>
      <c r="H125" s="52"/>
      <c r="L125" s="51"/>
    </row>
    <row r="126" spans="3:12" ht="21" customHeight="1" x14ac:dyDescent="0.2">
      <c r="C126" s="128" t="str">
        <f>IF(AND(D126="",A126=""),"",IF(ISBLANK(A126)," ",VLOOKUP(A126,'Tabla de equipos'!$B$3:$D$107,3,FALSE)))</f>
        <v/>
      </c>
      <c r="E126" s="130" t="str">
        <f t="shared" si="2"/>
        <v/>
      </c>
      <c r="F126" s="24"/>
      <c r="H126" s="52"/>
      <c r="L126" s="51"/>
    </row>
    <row r="127" spans="3:12" ht="21" customHeight="1" x14ac:dyDescent="0.2">
      <c r="C127" s="128" t="str">
        <f>IF(AND(D127="",A127=""),"",IF(ISBLANK(A127)," ",VLOOKUP(A127,'Tabla de equipos'!$B$3:$D$107,3,FALSE)))</f>
        <v/>
      </c>
      <c r="E127" s="130" t="str">
        <f t="shared" si="2"/>
        <v/>
      </c>
      <c r="F127" s="24"/>
      <c r="H127" s="52"/>
      <c r="L127" s="51"/>
    </row>
    <row r="128" spans="3:12" ht="21" customHeight="1" x14ac:dyDescent="0.2">
      <c r="C128" s="128" t="str">
        <f>IF(AND(D128="",A128=""),"",IF(ISBLANK(A128)," ",VLOOKUP(A128,'Tabla de equipos'!$B$3:$D$107,3,FALSE)))</f>
        <v/>
      </c>
      <c r="E128" s="130" t="str">
        <f t="shared" si="2"/>
        <v/>
      </c>
      <c r="F128" s="24"/>
      <c r="H128" s="52"/>
      <c r="L128" s="51"/>
    </row>
    <row r="129" spans="3:12" ht="21" customHeight="1" x14ac:dyDescent="0.2">
      <c r="C129" s="128" t="str">
        <f>IF(AND(D129="",A129=""),"",IF(ISBLANK(A129)," ",VLOOKUP(A129,'Tabla de equipos'!$B$3:$D$107,3,FALSE)))</f>
        <v/>
      </c>
      <c r="E129" s="130" t="str">
        <f t="shared" si="2"/>
        <v/>
      </c>
      <c r="F129" s="24"/>
      <c r="H129" s="52"/>
      <c r="L129" s="51"/>
    </row>
    <row r="130" spans="3:12" ht="21" customHeight="1" x14ac:dyDescent="0.2">
      <c r="C130" s="128" t="str">
        <f>IF(AND(D130="",A130=""),"",IF(ISBLANK(A130)," ",VLOOKUP(A130,'Tabla de equipos'!$B$3:$D$107,3,FALSE)))</f>
        <v/>
      </c>
      <c r="E130" s="130" t="str">
        <f t="shared" si="2"/>
        <v/>
      </c>
      <c r="F130" s="24"/>
      <c r="H130" s="52"/>
      <c r="L130" s="51"/>
    </row>
    <row r="131" spans="3:12" ht="21" customHeight="1" x14ac:dyDescent="0.2">
      <c r="C131" s="128" t="str">
        <f>IF(AND(D131="",A131=""),"",IF(ISBLANK(A131)," ",VLOOKUP(A131,'Tabla de equipos'!$B$3:$D$107,3,FALSE)))</f>
        <v/>
      </c>
      <c r="E131" s="130" t="str">
        <f t="shared" si="2"/>
        <v/>
      </c>
      <c r="F131" s="24"/>
      <c r="H131" s="52"/>
      <c r="L131" s="51"/>
    </row>
    <row r="132" spans="3:12" ht="21" customHeight="1" x14ac:dyDescent="0.2">
      <c r="C132" s="128" t="str">
        <f>IF(AND(D132="",A132=""),"",IF(ISBLANK(A132)," ",VLOOKUP(A132,'Tabla de equipos'!$B$3:$D$107,3,FALSE)))</f>
        <v/>
      </c>
      <c r="E132" s="130" t="str">
        <f t="shared" si="2"/>
        <v/>
      </c>
      <c r="F132" s="24"/>
      <c r="H132" s="52"/>
      <c r="L132" s="51"/>
    </row>
    <row r="133" spans="3:12" ht="21" customHeight="1" x14ac:dyDescent="0.2">
      <c r="C133" s="128" t="str">
        <f>IF(AND(D133="",A133=""),"",IF(ISBLANK(A133)," ",VLOOKUP(A133,'Tabla de equipos'!$B$3:$D$107,3,FALSE)))</f>
        <v/>
      </c>
      <c r="E133" s="130" t="str">
        <f t="shared" si="2"/>
        <v/>
      </c>
      <c r="F133" s="24"/>
      <c r="H133" s="52"/>
      <c r="L133" s="51"/>
    </row>
    <row r="134" spans="3:12" ht="21" customHeight="1" x14ac:dyDescent="0.2">
      <c r="C134" s="128" t="str">
        <f>IF(AND(D134="",A134=""),"",IF(ISBLANK(A134)," ",VLOOKUP(A134,'Tabla de equipos'!$B$3:$D$107,3,FALSE)))</f>
        <v/>
      </c>
      <c r="E134" s="130" t="str">
        <f t="shared" si="2"/>
        <v/>
      </c>
      <c r="F134" s="24"/>
      <c r="H134" s="52"/>
      <c r="L134" s="51"/>
    </row>
    <row r="135" spans="3:12" ht="21" customHeight="1" x14ac:dyDescent="0.2">
      <c r="C135" s="128" t="str">
        <f>IF(AND(D135="",A135=""),"",IF(ISBLANK(A135)," ",VLOOKUP(A135,'Tabla de equipos'!$B$3:$D$107,3,FALSE)))</f>
        <v/>
      </c>
      <c r="E135" s="130" t="str">
        <f t="shared" si="2"/>
        <v/>
      </c>
      <c r="F135" s="24"/>
      <c r="H135" s="52"/>
      <c r="L135" s="51"/>
    </row>
    <row r="136" spans="3:12" ht="21" customHeight="1" x14ac:dyDescent="0.2">
      <c r="C136" s="128" t="str">
        <f>IF(AND(D136="",A136=""),"",IF(ISBLANK(A136)," ",VLOOKUP(A136,'Tabla de equipos'!$B$3:$D$107,3,FALSE)))</f>
        <v/>
      </c>
      <c r="E136" s="130" t="str">
        <f t="shared" si="2"/>
        <v/>
      </c>
      <c r="F136" s="24"/>
      <c r="H136" s="52"/>
      <c r="L136" s="51"/>
    </row>
    <row r="137" spans="3:12" ht="21" customHeight="1" x14ac:dyDescent="0.2">
      <c r="C137" s="128" t="str">
        <f>IF(AND(D137="",A137=""),"",IF(ISBLANK(A137)," ",VLOOKUP(A137,'Tabla de equipos'!$B$3:$D$107,3,FALSE)))</f>
        <v/>
      </c>
      <c r="E137" s="130" t="str">
        <f t="shared" si="2"/>
        <v/>
      </c>
      <c r="F137" s="24"/>
      <c r="H137" s="52"/>
      <c r="L137" s="51"/>
    </row>
    <row r="138" spans="3:12" ht="21" customHeight="1" x14ac:dyDescent="0.2">
      <c r="C138" s="128" t="str">
        <f>IF(AND(D138="",A138=""),"",IF(ISBLANK(A138)," ",VLOOKUP(A138,'Tabla de equipos'!$B$3:$D$107,3,FALSE)))</f>
        <v/>
      </c>
      <c r="E138" s="130" t="str">
        <f t="shared" si="2"/>
        <v/>
      </c>
      <c r="F138" s="24"/>
      <c r="H138" s="52"/>
      <c r="L138" s="51"/>
    </row>
    <row r="139" spans="3:12" ht="21" customHeight="1" x14ac:dyDescent="0.2">
      <c r="C139" s="128" t="str">
        <f>IF(AND(D139="",A139=""),"",IF(ISBLANK(A139)," ",VLOOKUP(A139,'Tabla de equipos'!$B$3:$D$107,3,FALSE)))</f>
        <v/>
      </c>
      <c r="E139" s="130" t="str">
        <f t="shared" si="2"/>
        <v/>
      </c>
      <c r="F139" s="24"/>
      <c r="H139" s="52"/>
      <c r="L139" s="51"/>
    </row>
    <row r="140" spans="3:12" ht="21" customHeight="1" x14ac:dyDescent="0.2">
      <c r="C140" s="128" t="str">
        <f>IF(AND(D140="",A140=""),"",IF(ISBLANK(A140)," ",VLOOKUP(A140,'Tabla de equipos'!$B$3:$D$107,3,FALSE)))</f>
        <v/>
      </c>
      <c r="E140" s="130" t="str">
        <f t="shared" si="2"/>
        <v/>
      </c>
      <c r="F140" s="24"/>
      <c r="H140" s="52"/>
      <c r="L140" s="51"/>
    </row>
    <row r="141" spans="3:12" ht="21" customHeight="1" x14ac:dyDescent="0.2">
      <c r="C141" s="128" t="str">
        <f>IF(AND(D141="",A141=""),"",IF(ISBLANK(A141)," ",VLOOKUP(A141,'Tabla de equipos'!$B$3:$D$107,3,FALSE)))</f>
        <v/>
      </c>
      <c r="E141" s="130" t="str">
        <f t="shared" si="2"/>
        <v/>
      </c>
      <c r="F141" s="24"/>
      <c r="H141" s="52"/>
      <c r="L141" s="51"/>
    </row>
    <row r="142" spans="3:12" ht="21" customHeight="1" x14ac:dyDescent="0.2">
      <c r="C142" s="128" t="str">
        <f>IF(AND(D142="",A142=""),"",IF(ISBLANK(A142)," ",VLOOKUP(A142,'Tabla de equipos'!$B$3:$D$107,3,FALSE)))</f>
        <v/>
      </c>
      <c r="E142" s="130" t="str">
        <f t="shared" si="2"/>
        <v/>
      </c>
      <c r="F142" s="24"/>
      <c r="H142" s="52"/>
      <c r="L142" s="51"/>
    </row>
    <row r="143" spans="3:12" ht="21" customHeight="1" x14ac:dyDescent="0.2">
      <c r="C143" s="128" t="str">
        <f>IF(AND(D143="",A143=""),"",IF(ISBLANK(A143)," ",VLOOKUP(A143,'Tabla de equipos'!$B$3:$D$107,3,FALSE)))</f>
        <v/>
      </c>
      <c r="E143" s="130" t="str">
        <f t="shared" si="2"/>
        <v/>
      </c>
      <c r="F143" s="24"/>
      <c r="H143" s="52"/>
      <c r="L143" s="51"/>
    </row>
    <row r="144" spans="3:12" ht="21" customHeight="1" x14ac:dyDescent="0.2">
      <c r="C144" s="128" t="str">
        <f>IF(AND(D144="",A144=""),"",IF(ISBLANK(A144)," ",VLOOKUP(A144,'Tabla de equipos'!$B$3:$D$107,3,FALSE)))</f>
        <v/>
      </c>
      <c r="E144" s="130" t="str">
        <f t="shared" si="2"/>
        <v/>
      </c>
      <c r="F144" s="24"/>
      <c r="H144" s="52"/>
      <c r="L144" s="51"/>
    </row>
    <row r="145" spans="3:12" ht="21" customHeight="1" x14ac:dyDescent="0.2">
      <c r="C145" s="128" t="str">
        <f>IF(AND(D145="",A145=""),"",IF(ISBLANK(A145)," ",VLOOKUP(A145,'Tabla de equipos'!$B$3:$D$107,3,FALSE)))</f>
        <v/>
      </c>
      <c r="E145" s="130" t="str">
        <f t="shared" si="2"/>
        <v/>
      </c>
      <c r="F145" s="24"/>
      <c r="H145" s="52"/>
      <c r="L145" s="51"/>
    </row>
    <row r="146" spans="3:12" ht="21" customHeight="1" x14ac:dyDescent="0.2">
      <c r="C146" s="128" t="str">
        <f>IF(AND(D146="",A146=""),"",IF(ISBLANK(A146)," ",VLOOKUP(A146,'Tabla de equipos'!$B$3:$D$107,3,FALSE)))</f>
        <v/>
      </c>
      <c r="E146" s="130" t="str">
        <f t="shared" ref="E146:E209" si="3">IF(AND(D146="",A146=""),"",IF(AND(A146="",D146&gt;0),"Falta especificar equipo/soporte",IF(AND(D146&gt;0,A146&lt;&gt;""),"","Falta incluir unidades")))</f>
        <v/>
      </c>
      <c r="F146" s="24"/>
      <c r="H146" s="52"/>
      <c r="L146" s="51"/>
    </row>
    <row r="147" spans="3:12" ht="21" customHeight="1" x14ac:dyDescent="0.2">
      <c r="C147" s="128" t="str">
        <f>IF(AND(D147="",A147=""),"",IF(ISBLANK(A147)," ",VLOOKUP(A147,'Tabla de equipos'!$B$3:$D$107,3,FALSE)))</f>
        <v/>
      </c>
      <c r="E147" s="130" t="str">
        <f t="shared" si="3"/>
        <v/>
      </c>
      <c r="F147" s="24"/>
      <c r="H147" s="52"/>
      <c r="L147" s="51"/>
    </row>
    <row r="148" spans="3:12" ht="21" customHeight="1" x14ac:dyDescent="0.2">
      <c r="C148" s="128" t="str">
        <f>IF(AND(D148="",A148=""),"",IF(ISBLANK(A148)," ",VLOOKUP(A148,'Tabla de equipos'!$B$3:$D$107,3,FALSE)))</f>
        <v/>
      </c>
      <c r="E148" s="130" t="str">
        <f t="shared" si="3"/>
        <v/>
      </c>
      <c r="F148" s="24"/>
      <c r="H148" s="52"/>
      <c r="L148" s="51"/>
    </row>
    <row r="149" spans="3:12" ht="21" customHeight="1" x14ac:dyDescent="0.2">
      <c r="C149" s="128" t="str">
        <f>IF(AND(D149="",A149=""),"",IF(ISBLANK(A149)," ",VLOOKUP(A149,'Tabla de equipos'!$B$3:$D$107,3,FALSE)))</f>
        <v/>
      </c>
      <c r="E149" s="130" t="str">
        <f t="shared" si="3"/>
        <v/>
      </c>
      <c r="F149" s="24"/>
      <c r="H149" s="52"/>
      <c r="L149" s="51"/>
    </row>
    <row r="150" spans="3:12" ht="21" customHeight="1" x14ac:dyDescent="0.2">
      <c r="C150" s="128" t="str">
        <f>IF(AND(D150="",A150=""),"",IF(ISBLANK(A150)," ",VLOOKUP(A150,'Tabla de equipos'!$B$3:$D$107,3,FALSE)))</f>
        <v/>
      </c>
      <c r="E150" s="130" t="str">
        <f t="shared" si="3"/>
        <v/>
      </c>
      <c r="F150" s="24"/>
      <c r="H150" s="52"/>
      <c r="L150" s="51"/>
    </row>
    <row r="151" spans="3:12" ht="21" customHeight="1" x14ac:dyDescent="0.2">
      <c r="C151" s="128" t="str">
        <f>IF(AND(D151="",A151=""),"",IF(ISBLANK(A151)," ",VLOOKUP(A151,'Tabla de equipos'!$B$3:$D$107,3,FALSE)))</f>
        <v/>
      </c>
      <c r="E151" s="130" t="str">
        <f t="shared" si="3"/>
        <v/>
      </c>
      <c r="F151" s="24"/>
      <c r="H151" s="52"/>
      <c r="L151" s="51"/>
    </row>
    <row r="152" spans="3:12" ht="21" customHeight="1" x14ac:dyDescent="0.2">
      <c r="C152" s="128" t="str">
        <f>IF(AND(D152="",A152=""),"",IF(ISBLANK(A152)," ",VLOOKUP(A152,'Tabla de equipos'!$B$3:$D$107,3,FALSE)))</f>
        <v/>
      </c>
      <c r="E152" s="130" t="str">
        <f t="shared" si="3"/>
        <v/>
      </c>
      <c r="F152" s="24"/>
      <c r="H152" s="52"/>
      <c r="L152" s="51"/>
    </row>
    <row r="153" spans="3:12" ht="21" customHeight="1" x14ac:dyDescent="0.2">
      <c r="C153" s="128" t="str">
        <f>IF(AND(D153="",A153=""),"",IF(ISBLANK(A153)," ",VLOOKUP(A153,'Tabla de equipos'!$B$3:$D$107,3,FALSE)))</f>
        <v/>
      </c>
      <c r="E153" s="130" t="str">
        <f t="shared" si="3"/>
        <v/>
      </c>
      <c r="F153" s="24"/>
      <c r="H153" s="52"/>
      <c r="L153" s="51"/>
    </row>
    <row r="154" spans="3:12" ht="21" customHeight="1" x14ac:dyDescent="0.2">
      <c r="C154" s="128" t="str">
        <f>IF(AND(D154="",A154=""),"",IF(ISBLANK(A154)," ",VLOOKUP(A154,'Tabla de equipos'!$B$3:$D$107,3,FALSE)))</f>
        <v/>
      </c>
      <c r="E154" s="130" t="str">
        <f t="shared" si="3"/>
        <v/>
      </c>
      <c r="F154" s="24"/>
      <c r="H154" s="52"/>
      <c r="L154" s="51"/>
    </row>
    <row r="155" spans="3:12" ht="21" customHeight="1" x14ac:dyDescent="0.2">
      <c r="C155" s="128" t="str">
        <f>IF(AND(D155="",A155=""),"",IF(ISBLANK(A155)," ",VLOOKUP(A155,'Tabla de equipos'!$B$3:$D$107,3,FALSE)))</f>
        <v/>
      </c>
      <c r="E155" s="130" t="str">
        <f t="shared" si="3"/>
        <v/>
      </c>
      <c r="F155" s="24"/>
      <c r="H155" s="52"/>
      <c r="L155" s="51"/>
    </row>
    <row r="156" spans="3:12" ht="21" customHeight="1" x14ac:dyDescent="0.2">
      <c r="C156" s="128" t="str">
        <f>IF(AND(D156="",A156=""),"",IF(ISBLANK(A156)," ",VLOOKUP(A156,'Tabla de equipos'!$B$3:$D$107,3,FALSE)))</f>
        <v/>
      </c>
      <c r="E156" s="130" t="str">
        <f t="shared" si="3"/>
        <v/>
      </c>
      <c r="F156" s="24"/>
      <c r="H156" s="52"/>
      <c r="L156" s="51"/>
    </row>
    <row r="157" spans="3:12" ht="21" customHeight="1" x14ac:dyDescent="0.2">
      <c r="C157" s="128" t="str">
        <f>IF(AND(D157="",A157=""),"",IF(ISBLANK(A157)," ",VLOOKUP(A157,'Tabla de equipos'!$B$3:$D$107,3,FALSE)))</f>
        <v/>
      </c>
      <c r="E157" s="130" t="str">
        <f t="shared" si="3"/>
        <v/>
      </c>
      <c r="F157" s="24"/>
      <c r="H157" s="52"/>
      <c r="L157" s="51"/>
    </row>
    <row r="158" spans="3:12" ht="21" customHeight="1" x14ac:dyDescent="0.2">
      <c r="C158" s="128" t="str">
        <f>IF(AND(D158="",A158=""),"",IF(ISBLANK(A158)," ",VLOOKUP(A158,'Tabla de equipos'!$B$3:$D$107,3,FALSE)))</f>
        <v/>
      </c>
      <c r="E158" s="130" t="str">
        <f t="shared" si="3"/>
        <v/>
      </c>
      <c r="F158" s="24"/>
      <c r="H158" s="52"/>
      <c r="L158" s="51"/>
    </row>
    <row r="159" spans="3:12" ht="21" customHeight="1" x14ac:dyDescent="0.2">
      <c r="C159" s="128" t="str">
        <f>IF(AND(D159="",A159=""),"",IF(ISBLANK(A159)," ",VLOOKUP(A159,'Tabla de equipos'!$B$3:$D$107,3,FALSE)))</f>
        <v/>
      </c>
      <c r="E159" s="130" t="str">
        <f t="shared" si="3"/>
        <v/>
      </c>
      <c r="F159" s="24"/>
      <c r="H159" s="52"/>
      <c r="L159" s="51"/>
    </row>
    <row r="160" spans="3:12" ht="21" customHeight="1" x14ac:dyDescent="0.2">
      <c r="C160" s="128" t="str">
        <f>IF(AND(D160="",A160=""),"",IF(ISBLANK(A160)," ",VLOOKUP(A160,'Tabla de equipos'!$B$3:$D$107,3,FALSE)))</f>
        <v/>
      </c>
      <c r="E160" s="130" t="str">
        <f t="shared" si="3"/>
        <v/>
      </c>
      <c r="F160" s="24"/>
      <c r="H160" s="52"/>
      <c r="L160" s="51"/>
    </row>
    <row r="161" spans="3:12" ht="21" customHeight="1" x14ac:dyDescent="0.2">
      <c r="C161" s="128" t="str">
        <f>IF(AND(D161="",A161=""),"",IF(ISBLANK(A161)," ",VLOOKUP(A161,'Tabla de equipos'!$B$3:$D$107,3,FALSE)))</f>
        <v/>
      </c>
      <c r="E161" s="130" t="str">
        <f t="shared" si="3"/>
        <v/>
      </c>
      <c r="F161" s="24"/>
      <c r="H161" s="52"/>
      <c r="L161" s="51"/>
    </row>
    <row r="162" spans="3:12" ht="21" customHeight="1" x14ac:dyDescent="0.2">
      <c r="C162" s="128" t="str">
        <f>IF(AND(D162="",A162=""),"",IF(ISBLANK(A162)," ",VLOOKUP(A162,'Tabla de equipos'!$B$3:$D$107,3,FALSE)))</f>
        <v/>
      </c>
      <c r="E162" s="130" t="str">
        <f t="shared" si="3"/>
        <v/>
      </c>
      <c r="F162" s="24"/>
      <c r="H162" s="52"/>
      <c r="L162" s="51"/>
    </row>
    <row r="163" spans="3:12" ht="21" customHeight="1" x14ac:dyDescent="0.2">
      <c r="C163" s="128" t="str">
        <f>IF(AND(D163="",A163=""),"",IF(ISBLANK(A163)," ",VLOOKUP(A163,'Tabla de equipos'!$B$3:$D$107,3,FALSE)))</f>
        <v/>
      </c>
      <c r="E163" s="130" t="str">
        <f t="shared" si="3"/>
        <v/>
      </c>
      <c r="F163" s="24"/>
      <c r="H163" s="52"/>
      <c r="L163" s="51"/>
    </row>
    <row r="164" spans="3:12" ht="21" customHeight="1" x14ac:dyDescent="0.2">
      <c r="C164" s="128" t="str">
        <f>IF(AND(D164="",A164=""),"",IF(ISBLANK(A164)," ",VLOOKUP(A164,'Tabla de equipos'!$B$3:$D$107,3,FALSE)))</f>
        <v/>
      </c>
      <c r="E164" s="130" t="str">
        <f t="shared" si="3"/>
        <v/>
      </c>
      <c r="F164" s="24"/>
      <c r="H164" s="52"/>
      <c r="L164" s="51"/>
    </row>
    <row r="165" spans="3:12" ht="21" customHeight="1" x14ac:dyDescent="0.2">
      <c r="C165" s="128" t="str">
        <f>IF(AND(D165="",A165=""),"",IF(ISBLANK(A165)," ",VLOOKUP(A165,'Tabla de equipos'!$B$3:$D$107,3,FALSE)))</f>
        <v/>
      </c>
      <c r="E165" s="130" t="str">
        <f t="shared" si="3"/>
        <v/>
      </c>
      <c r="F165" s="24"/>
      <c r="H165" s="52"/>
      <c r="L165" s="51"/>
    </row>
    <row r="166" spans="3:12" ht="21" customHeight="1" x14ac:dyDescent="0.2">
      <c r="C166" s="128" t="str">
        <f>IF(AND(D166="",A166=""),"",IF(ISBLANK(A166)," ",VLOOKUP(A166,'Tabla de equipos'!$B$3:$D$107,3,FALSE)))</f>
        <v/>
      </c>
      <c r="E166" s="130" t="str">
        <f t="shared" si="3"/>
        <v/>
      </c>
      <c r="F166" s="24"/>
      <c r="H166" s="52"/>
      <c r="L166" s="51"/>
    </row>
    <row r="167" spans="3:12" ht="21" customHeight="1" x14ac:dyDescent="0.2">
      <c r="C167" s="128" t="str">
        <f>IF(AND(D167="",A167=""),"",IF(ISBLANK(A167)," ",VLOOKUP(A167,'Tabla de equipos'!$B$3:$D$107,3,FALSE)))</f>
        <v/>
      </c>
      <c r="E167" s="130" t="str">
        <f t="shared" si="3"/>
        <v/>
      </c>
      <c r="F167" s="24"/>
      <c r="H167" s="52"/>
      <c r="L167" s="51"/>
    </row>
    <row r="168" spans="3:12" ht="21" customHeight="1" x14ac:dyDescent="0.2">
      <c r="C168" s="128" t="str">
        <f>IF(AND(D168="",A168=""),"",IF(ISBLANK(A168)," ",VLOOKUP(A168,'Tabla de equipos'!$B$3:$D$107,3,FALSE)))</f>
        <v/>
      </c>
      <c r="E168" s="130" t="str">
        <f t="shared" si="3"/>
        <v/>
      </c>
      <c r="F168" s="24"/>
      <c r="H168" s="52"/>
      <c r="L168" s="51"/>
    </row>
    <row r="169" spans="3:12" ht="21" customHeight="1" x14ac:dyDescent="0.2">
      <c r="C169" s="128" t="str">
        <f>IF(AND(D169="",A169=""),"",IF(ISBLANK(A169)," ",VLOOKUP(A169,'Tabla de equipos'!$B$3:$D$107,3,FALSE)))</f>
        <v/>
      </c>
      <c r="E169" s="130" t="str">
        <f t="shared" si="3"/>
        <v/>
      </c>
      <c r="F169" s="24"/>
      <c r="H169" s="52"/>
      <c r="L169" s="51"/>
    </row>
    <row r="170" spans="3:12" ht="21" customHeight="1" x14ac:dyDescent="0.2">
      <c r="C170" s="128" t="str">
        <f>IF(AND(D170="",A170=""),"",IF(ISBLANK(A170)," ",VLOOKUP(A170,'Tabla de equipos'!$B$3:$D$107,3,FALSE)))</f>
        <v/>
      </c>
      <c r="E170" s="130" t="str">
        <f t="shared" si="3"/>
        <v/>
      </c>
      <c r="F170" s="24"/>
      <c r="H170" s="52"/>
      <c r="L170" s="51"/>
    </row>
    <row r="171" spans="3:12" ht="21" customHeight="1" x14ac:dyDescent="0.2">
      <c r="C171" s="128" t="str">
        <f>IF(AND(D171="",A171=""),"",IF(ISBLANK(A171)," ",VLOOKUP(A171,'Tabla de equipos'!$B$3:$D$107,3,FALSE)))</f>
        <v/>
      </c>
      <c r="E171" s="130" t="str">
        <f t="shared" si="3"/>
        <v/>
      </c>
      <c r="F171" s="24"/>
      <c r="H171" s="52"/>
      <c r="L171" s="51"/>
    </row>
    <row r="172" spans="3:12" ht="21" customHeight="1" x14ac:dyDescent="0.2">
      <c r="C172" s="128" t="str">
        <f>IF(AND(D172="",A172=""),"",IF(ISBLANK(A172)," ",VLOOKUP(A172,'Tabla de equipos'!$B$3:$D$107,3,FALSE)))</f>
        <v/>
      </c>
      <c r="E172" s="130" t="str">
        <f t="shared" si="3"/>
        <v/>
      </c>
      <c r="F172" s="24"/>
      <c r="H172" s="52"/>
      <c r="L172" s="51"/>
    </row>
    <row r="173" spans="3:12" ht="21" customHeight="1" x14ac:dyDescent="0.2">
      <c r="C173" s="128" t="str">
        <f>IF(AND(D173="",A173=""),"",IF(ISBLANK(A173)," ",VLOOKUP(A173,'Tabla de equipos'!$B$3:$D$107,3,FALSE)))</f>
        <v/>
      </c>
      <c r="E173" s="130" t="str">
        <f t="shared" si="3"/>
        <v/>
      </c>
      <c r="F173" s="24"/>
      <c r="H173" s="52"/>
      <c r="L173" s="51"/>
    </row>
    <row r="174" spans="3:12" ht="21" customHeight="1" x14ac:dyDescent="0.2">
      <c r="C174" s="128" t="str">
        <f>IF(AND(D174="",A174=""),"",IF(ISBLANK(A174)," ",VLOOKUP(A174,'Tabla de equipos'!$B$3:$D$107,3,FALSE)))</f>
        <v/>
      </c>
      <c r="E174" s="130" t="str">
        <f t="shared" si="3"/>
        <v/>
      </c>
      <c r="F174" s="24"/>
      <c r="H174" s="52"/>
      <c r="L174" s="51"/>
    </row>
    <row r="175" spans="3:12" ht="21" customHeight="1" x14ac:dyDescent="0.2">
      <c r="C175" s="128" t="str">
        <f>IF(AND(D175="",A175=""),"",IF(ISBLANK(A175)," ",VLOOKUP(A175,'Tabla de equipos'!$B$3:$D$107,3,FALSE)))</f>
        <v/>
      </c>
      <c r="E175" s="130" t="str">
        <f t="shared" si="3"/>
        <v/>
      </c>
      <c r="F175" s="24"/>
      <c r="H175" s="52"/>
      <c r="L175" s="51"/>
    </row>
    <row r="176" spans="3:12" ht="21" customHeight="1" x14ac:dyDescent="0.2">
      <c r="C176" s="128" t="str">
        <f>IF(AND(D176="",A176=""),"",IF(ISBLANK(A176)," ",VLOOKUP(A176,'Tabla de equipos'!$B$3:$D$107,3,FALSE)))</f>
        <v/>
      </c>
      <c r="E176" s="130" t="str">
        <f t="shared" si="3"/>
        <v/>
      </c>
      <c r="F176" s="24"/>
      <c r="H176" s="52"/>
      <c r="L176" s="51"/>
    </row>
    <row r="177" spans="3:12" ht="21" customHeight="1" x14ac:dyDescent="0.2">
      <c r="C177" s="128" t="str">
        <f>IF(AND(D177="",A177=""),"",IF(ISBLANK(A177)," ",VLOOKUP(A177,'Tabla de equipos'!$B$3:$D$107,3,FALSE)))</f>
        <v/>
      </c>
      <c r="E177" s="130" t="str">
        <f t="shared" si="3"/>
        <v/>
      </c>
      <c r="F177" s="24"/>
      <c r="H177" s="52"/>
      <c r="L177" s="51"/>
    </row>
    <row r="178" spans="3:12" ht="21" customHeight="1" x14ac:dyDescent="0.2">
      <c r="C178" s="128" t="str">
        <f>IF(AND(D178="",A178=""),"",IF(ISBLANK(A178)," ",VLOOKUP(A178,'Tabla de equipos'!$B$3:$D$107,3,FALSE)))</f>
        <v/>
      </c>
      <c r="E178" s="130" t="str">
        <f t="shared" si="3"/>
        <v/>
      </c>
      <c r="F178" s="24"/>
      <c r="H178" s="52"/>
      <c r="L178" s="51"/>
    </row>
    <row r="179" spans="3:12" ht="21" customHeight="1" x14ac:dyDescent="0.2">
      <c r="C179" s="128" t="str">
        <f>IF(AND(D179="",A179=""),"",IF(ISBLANK(A179)," ",VLOOKUP(A179,'Tabla de equipos'!$B$3:$D$107,3,FALSE)))</f>
        <v/>
      </c>
      <c r="E179" s="130" t="str">
        <f t="shared" si="3"/>
        <v/>
      </c>
      <c r="F179" s="24"/>
      <c r="H179" s="52"/>
      <c r="L179" s="51"/>
    </row>
    <row r="180" spans="3:12" ht="21" customHeight="1" x14ac:dyDescent="0.2">
      <c r="C180" s="128" t="str">
        <f>IF(AND(D180="",A180=""),"",IF(ISBLANK(A180)," ",VLOOKUP(A180,'Tabla de equipos'!$B$3:$D$107,3,FALSE)))</f>
        <v/>
      </c>
      <c r="E180" s="130" t="str">
        <f t="shared" si="3"/>
        <v/>
      </c>
      <c r="F180" s="24"/>
      <c r="H180" s="52"/>
      <c r="L180" s="51"/>
    </row>
    <row r="181" spans="3:12" ht="21" customHeight="1" x14ac:dyDescent="0.2">
      <c r="C181" s="128" t="str">
        <f>IF(AND(D181="",A181=""),"",IF(ISBLANK(A181)," ",VLOOKUP(A181,'Tabla de equipos'!$B$3:$D$107,3,FALSE)))</f>
        <v/>
      </c>
      <c r="E181" s="130" t="str">
        <f t="shared" si="3"/>
        <v/>
      </c>
      <c r="F181" s="24"/>
      <c r="H181" s="52"/>
      <c r="L181" s="51"/>
    </row>
    <row r="182" spans="3:12" ht="21" customHeight="1" x14ac:dyDescent="0.2">
      <c r="C182" s="128" t="str">
        <f>IF(AND(D182="",A182=""),"",IF(ISBLANK(A182)," ",VLOOKUP(A182,'Tabla de equipos'!$B$3:$D$107,3,FALSE)))</f>
        <v/>
      </c>
      <c r="E182" s="130" t="str">
        <f t="shared" si="3"/>
        <v/>
      </c>
      <c r="F182" s="24"/>
      <c r="H182" s="52"/>
      <c r="L182" s="51"/>
    </row>
    <row r="183" spans="3:12" ht="21" customHeight="1" x14ac:dyDescent="0.2">
      <c r="C183" s="128" t="str">
        <f>IF(AND(D183="",A183=""),"",IF(ISBLANK(A183)," ",VLOOKUP(A183,'Tabla de equipos'!$B$3:$D$107,3,FALSE)))</f>
        <v/>
      </c>
      <c r="E183" s="130" t="str">
        <f t="shared" si="3"/>
        <v/>
      </c>
      <c r="F183" s="24"/>
      <c r="H183" s="52"/>
      <c r="L183" s="51"/>
    </row>
    <row r="184" spans="3:12" ht="21" customHeight="1" x14ac:dyDescent="0.2">
      <c r="C184" s="128" t="str">
        <f>IF(AND(D184="",A184=""),"",IF(ISBLANK(A184)," ",VLOOKUP(A184,'Tabla de equipos'!$B$3:$D$107,3,FALSE)))</f>
        <v/>
      </c>
      <c r="E184" s="130" t="str">
        <f t="shared" si="3"/>
        <v/>
      </c>
      <c r="F184" s="24"/>
      <c r="H184" s="52"/>
      <c r="L184" s="51"/>
    </row>
    <row r="185" spans="3:12" ht="21" customHeight="1" x14ac:dyDescent="0.2">
      <c r="C185" s="128" t="str">
        <f>IF(AND(D185="",A185=""),"",IF(ISBLANK(A185)," ",VLOOKUP(A185,'Tabla de equipos'!$B$3:$D$107,3,FALSE)))</f>
        <v/>
      </c>
      <c r="E185" s="130" t="str">
        <f t="shared" si="3"/>
        <v/>
      </c>
      <c r="F185" s="24"/>
      <c r="H185" s="52"/>
      <c r="L185" s="51"/>
    </row>
    <row r="186" spans="3:12" ht="21" customHeight="1" x14ac:dyDescent="0.2">
      <c r="C186" s="128" t="str">
        <f>IF(AND(D186="",A186=""),"",IF(ISBLANK(A186)," ",VLOOKUP(A186,'Tabla de equipos'!$B$3:$D$107,3,FALSE)))</f>
        <v/>
      </c>
      <c r="E186" s="130" t="str">
        <f t="shared" si="3"/>
        <v/>
      </c>
      <c r="F186" s="24"/>
      <c r="H186" s="52"/>
      <c r="L186" s="51"/>
    </row>
    <row r="187" spans="3:12" ht="21" customHeight="1" x14ac:dyDescent="0.2">
      <c r="C187" s="128" t="str">
        <f>IF(AND(D187="",A187=""),"",IF(ISBLANK(A187)," ",VLOOKUP(A187,'Tabla de equipos'!$B$3:$D$107,3,FALSE)))</f>
        <v/>
      </c>
      <c r="E187" s="130" t="str">
        <f t="shared" si="3"/>
        <v/>
      </c>
      <c r="F187" s="24"/>
      <c r="H187" s="52"/>
      <c r="L187" s="51"/>
    </row>
    <row r="188" spans="3:12" ht="21" customHeight="1" x14ac:dyDescent="0.2">
      <c r="C188" s="128" t="str">
        <f>IF(AND(D188="",A188=""),"",IF(ISBLANK(A188)," ",VLOOKUP(A188,'Tabla de equipos'!$B$3:$D$107,3,FALSE)))</f>
        <v/>
      </c>
      <c r="E188" s="130" t="str">
        <f t="shared" si="3"/>
        <v/>
      </c>
      <c r="F188" s="24"/>
      <c r="H188" s="52"/>
      <c r="L188" s="51"/>
    </row>
    <row r="189" spans="3:12" ht="21" customHeight="1" x14ac:dyDescent="0.2">
      <c r="C189" s="128" t="str">
        <f>IF(AND(D189="",A189=""),"",IF(ISBLANK(A189)," ",VLOOKUP(A189,'Tabla de equipos'!$B$3:$D$107,3,FALSE)))</f>
        <v/>
      </c>
      <c r="E189" s="130" t="str">
        <f t="shared" si="3"/>
        <v/>
      </c>
      <c r="F189" s="24"/>
      <c r="H189" s="52"/>
      <c r="L189" s="51"/>
    </row>
    <row r="190" spans="3:12" ht="21" customHeight="1" x14ac:dyDescent="0.2">
      <c r="C190" s="128" t="str">
        <f>IF(AND(D190="",A190=""),"",IF(ISBLANK(A190)," ",VLOOKUP(A190,'Tabla de equipos'!$B$3:$D$107,3,FALSE)))</f>
        <v/>
      </c>
      <c r="E190" s="130" t="str">
        <f t="shared" si="3"/>
        <v/>
      </c>
      <c r="F190" s="24"/>
      <c r="H190" s="52"/>
      <c r="L190" s="51"/>
    </row>
    <row r="191" spans="3:12" ht="21" customHeight="1" x14ac:dyDescent="0.2">
      <c r="C191" s="128" t="str">
        <f>IF(AND(D191="",A191=""),"",IF(ISBLANK(A191)," ",VLOOKUP(A191,'Tabla de equipos'!$B$3:$D$107,3,FALSE)))</f>
        <v/>
      </c>
      <c r="E191" s="130" t="str">
        <f t="shared" si="3"/>
        <v/>
      </c>
      <c r="F191" s="24"/>
      <c r="H191" s="52"/>
      <c r="L191" s="51"/>
    </row>
    <row r="192" spans="3:12" ht="21" customHeight="1" x14ac:dyDescent="0.2">
      <c r="C192" s="128" t="str">
        <f>IF(AND(D192="",A192=""),"",IF(ISBLANK(A192)," ",VLOOKUP(A192,'Tabla de equipos'!$B$3:$D$107,3,FALSE)))</f>
        <v/>
      </c>
      <c r="E192" s="130" t="str">
        <f t="shared" si="3"/>
        <v/>
      </c>
      <c r="F192" s="24"/>
      <c r="H192" s="52"/>
      <c r="L192" s="51"/>
    </row>
    <row r="193" spans="3:12" ht="21" customHeight="1" x14ac:dyDescent="0.2">
      <c r="C193" s="128" t="str">
        <f>IF(AND(D193="",A193=""),"",IF(ISBLANK(A193)," ",VLOOKUP(A193,'Tabla de equipos'!$B$3:$D$107,3,FALSE)))</f>
        <v/>
      </c>
      <c r="E193" s="130" t="str">
        <f t="shared" si="3"/>
        <v/>
      </c>
      <c r="F193" s="24"/>
      <c r="H193" s="52"/>
      <c r="L193" s="51"/>
    </row>
    <row r="194" spans="3:12" ht="21" customHeight="1" x14ac:dyDescent="0.2">
      <c r="C194" s="128" t="str">
        <f>IF(AND(D194="",A194=""),"",IF(ISBLANK(A194)," ",VLOOKUP(A194,'Tabla de equipos'!$B$3:$D$107,3,FALSE)))</f>
        <v/>
      </c>
      <c r="E194" s="130" t="str">
        <f t="shared" si="3"/>
        <v/>
      </c>
      <c r="F194" s="24"/>
      <c r="H194" s="52"/>
      <c r="L194" s="51"/>
    </row>
    <row r="195" spans="3:12" ht="21" customHeight="1" x14ac:dyDescent="0.2">
      <c r="C195" s="128" t="str">
        <f>IF(AND(D195="",A195=""),"",IF(ISBLANK(A195)," ",VLOOKUP(A195,'Tabla de equipos'!$B$3:$D$107,3,FALSE)))</f>
        <v/>
      </c>
      <c r="E195" s="130" t="str">
        <f t="shared" si="3"/>
        <v/>
      </c>
      <c r="F195" s="24"/>
      <c r="H195" s="52"/>
      <c r="L195" s="51"/>
    </row>
    <row r="196" spans="3:12" ht="21" customHeight="1" x14ac:dyDescent="0.2">
      <c r="C196" s="128" t="str">
        <f>IF(AND(D196="",A196=""),"",IF(ISBLANK(A196)," ",VLOOKUP(A196,'Tabla de equipos'!$B$3:$D$107,3,FALSE)))</f>
        <v/>
      </c>
      <c r="E196" s="130" t="str">
        <f t="shared" si="3"/>
        <v/>
      </c>
      <c r="F196" s="24"/>
      <c r="H196" s="52"/>
      <c r="L196" s="51"/>
    </row>
    <row r="197" spans="3:12" ht="21" customHeight="1" x14ac:dyDescent="0.2">
      <c r="C197" s="128" t="str">
        <f>IF(AND(D197="",A197=""),"",IF(ISBLANK(A197)," ",VLOOKUP(A197,'Tabla de equipos'!$B$3:$D$107,3,FALSE)))</f>
        <v/>
      </c>
      <c r="E197" s="130" t="str">
        <f t="shared" si="3"/>
        <v/>
      </c>
      <c r="F197" s="24"/>
      <c r="H197" s="52"/>
      <c r="L197" s="51"/>
    </row>
    <row r="198" spans="3:12" ht="21" customHeight="1" x14ac:dyDescent="0.2">
      <c r="C198" s="128" t="str">
        <f>IF(AND(D198="",A198=""),"",IF(ISBLANK(A198)," ",VLOOKUP(A198,'Tabla de equipos'!$B$3:$D$107,3,FALSE)))</f>
        <v/>
      </c>
      <c r="E198" s="130" t="str">
        <f t="shared" si="3"/>
        <v/>
      </c>
      <c r="F198" s="24"/>
      <c r="H198" s="52"/>
      <c r="L198" s="51"/>
    </row>
    <row r="199" spans="3:12" ht="21" customHeight="1" x14ac:dyDescent="0.2">
      <c r="C199" s="128" t="str">
        <f>IF(AND(D199="",A199=""),"",IF(ISBLANK(A199)," ",VLOOKUP(A199,'Tabla de equipos'!$B$3:$D$107,3,FALSE)))</f>
        <v/>
      </c>
      <c r="E199" s="130" t="str">
        <f t="shared" si="3"/>
        <v/>
      </c>
      <c r="F199" s="24"/>
      <c r="H199" s="52"/>
      <c r="L199" s="51"/>
    </row>
    <row r="200" spans="3:12" ht="21" customHeight="1" x14ac:dyDescent="0.2">
      <c r="C200" s="128" t="str">
        <f>IF(AND(D200="",A200=""),"",IF(ISBLANK(A200)," ",VLOOKUP(A200,'Tabla de equipos'!$B$3:$D$107,3,FALSE)))</f>
        <v/>
      </c>
      <c r="E200" s="130" t="str">
        <f t="shared" si="3"/>
        <v/>
      </c>
      <c r="F200" s="24"/>
      <c r="H200" s="52"/>
      <c r="L200" s="51"/>
    </row>
    <row r="201" spans="3:12" ht="21" customHeight="1" x14ac:dyDescent="0.2">
      <c r="C201" s="128" t="str">
        <f>IF(AND(D201="",A201=""),"",IF(ISBLANK(A201)," ",VLOOKUP(A201,'Tabla de equipos'!$B$3:$D$107,3,FALSE)))</f>
        <v/>
      </c>
      <c r="E201" s="130" t="str">
        <f t="shared" si="3"/>
        <v/>
      </c>
      <c r="F201" s="24"/>
      <c r="H201" s="52"/>
      <c r="L201" s="51"/>
    </row>
    <row r="202" spans="3:12" ht="21" customHeight="1" x14ac:dyDescent="0.2">
      <c r="C202" s="128" t="str">
        <f>IF(AND(D202="",A202=""),"",IF(ISBLANK(A202)," ",VLOOKUP(A202,'Tabla de equipos'!$B$3:$D$107,3,FALSE)))</f>
        <v/>
      </c>
      <c r="E202" s="130" t="str">
        <f t="shared" si="3"/>
        <v/>
      </c>
      <c r="F202" s="24"/>
      <c r="H202" s="52"/>
      <c r="L202" s="51"/>
    </row>
    <row r="203" spans="3:12" ht="21" customHeight="1" x14ac:dyDescent="0.2">
      <c r="C203" s="128" t="str">
        <f>IF(AND(D203="",A203=""),"",IF(ISBLANK(A203)," ",VLOOKUP(A203,'Tabla de equipos'!$B$3:$D$107,3,FALSE)))</f>
        <v/>
      </c>
      <c r="E203" s="130" t="str">
        <f t="shared" si="3"/>
        <v/>
      </c>
      <c r="F203" s="24"/>
      <c r="H203" s="52"/>
      <c r="L203" s="51"/>
    </row>
    <row r="204" spans="3:12" ht="21" customHeight="1" x14ac:dyDescent="0.2">
      <c r="C204" s="128" t="str">
        <f>IF(AND(D204="",A204=""),"",IF(ISBLANK(A204)," ",VLOOKUP(A204,'Tabla de equipos'!$B$3:$D$107,3,FALSE)))</f>
        <v/>
      </c>
      <c r="E204" s="130" t="str">
        <f t="shared" si="3"/>
        <v/>
      </c>
      <c r="F204" s="24"/>
      <c r="H204" s="52"/>
      <c r="L204" s="51"/>
    </row>
    <row r="205" spans="3:12" ht="21" customHeight="1" x14ac:dyDescent="0.2">
      <c r="C205" s="128" t="str">
        <f>IF(AND(D205="",A205=""),"",IF(ISBLANK(A205)," ",VLOOKUP(A205,'Tabla de equipos'!$B$3:$D$107,3,FALSE)))</f>
        <v/>
      </c>
      <c r="E205" s="130" t="str">
        <f t="shared" si="3"/>
        <v/>
      </c>
      <c r="F205" s="24"/>
      <c r="H205" s="52"/>
      <c r="L205" s="51"/>
    </row>
    <row r="206" spans="3:12" ht="21" customHeight="1" x14ac:dyDescent="0.2">
      <c r="C206" s="128" t="str">
        <f>IF(AND(D206="",A206=""),"",IF(ISBLANK(A206)," ",VLOOKUP(A206,'Tabla de equipos'!$B$3:$D$107,3,FALSE)))</f>
        <v/>
      </c>
      <c r="E206" s="130" t="str">
        <f t="shared" si="3"/>
        <v/>
      </c>
      <c r="F206" s="24"/>
      <c r="H206" s="52"/>
      <c r="L206" s="51"/>
    </row>
    <row r="207" spans="3:12" ht="21" customHeight="1" x14ac:dyDescent="0.2">
      <c r="C207" s="128" t="str">
        <f>IF(AND(D207="",A207=""),"",IF(ISBLANK(A207)," ",VLOOKUP(A207,'Tabla de equipos'!$B$3:$D$107,3,FALSE)))</f>
        <v/>
      </c>
      <c r="E207" s="130" t="str">
        <f t="shared" si="3"/>
        <v/>
      </c>
      <c r="F207" s="24"/>
      <c r="H207" s="52"/>
      <c r="L207" s="51"/>
    </row>
    <row r="208" spans="3:12" ht="21" customHeight="1" x14ac:dyDescent="0.2">
      <c r="C208" s="128" t="str">
        <f>IF(AND(D208="",A208=""),"",IF(ISBLANK(A208)," ",VLOOKUP(A208,'Tabla de equipos'!$B$3:$D$107,3,FALSE)))</f>
        <v/>
      </c>
      <c r="E208" s="130" t="str">
        <f t="shared" si="3"/>
        <v/>
      </c>
      <c r="F208" s="24"/>
      <c r="H208" s="52"/>
      <c r="L208" s="51"/>
    </row>
    <row r="209" spans="3:12" ht="21" customHeight="1" x14ac:dyDescent="0.2">
      <c r="C209" s="128" t="str">
        <f>IF(AND(D209="",A209=""),"",IF(ISBLANK(A209)," ",VLOOKUP(A209,'Tabla de equipos'!$B$3:$D$107,3,FALSE)))</f>
        <v/>
      </c>
      <c r="E209" s="130" t="str">
        <f t="shared" si="3"/>
        <v/>
      </c>
      <c r="F209" s="24"/>
      <c r="H209" s="52"/>
      <c r="L209" s="51"/>
    </row>
    <row r="210" spans="3:12" ht="21" customHeight="1" x14ac:dyDescent="0.2">
      <c r="C210" s="128" t="str">
        <f>IF(AND(D210="",A210=""),"",IF(ISBLANK(A210)," ",VLOOKUP(A210,'Tabla de equipos'!$B$3:$D$107,3,FALSE)))</f>
        <v/>
      </c>
      <c r="E210" s="130" t="str">
        <f t="shared" ref="E210:E273" si="4">IF(AND(D210="",A210=""),"",IF(AND(A210="",D210&gt;0),"Falta especificar equipo/soporte",IF(AND(D210&gt;0,A210&lt;&gt;""),"","Falta incluir unidades")))</f>
        <v/>
      </c>
      <c r="F210" s="24"/>
      <c r="H210" s="52"/>
      <c r="L210" s="51"/>
    </row>
    <row r="211" spans="3:12" ht="21" customHeight="1" x14ac:dyDescent="0.2">
      <c r="C211" s="128" t="str">
        <f>IF(AND(D211="",A211=""),"",IF(ISBLANK(A211)," ",VLOOKUP(A211,'Tabla de equipos'!$B$3:$D$107,3,FALSE)))</f>
        <v/>
      </c>
      <c r="E211" s="130" t="str">
        <f t="shared" si="4"/>
        <v/>
      </c>
      <c r="F211" s="24"/>
      <c r="H211" s="52"/>
      <c r="L211" s="51"/>
    </row>
    <row r="212" spans="3:12" ht="21" customHeight="1" x14ac:dyDescent="0.2">
      <c r="C212" s="128" t="str">
        <f>IF(AND(D212="",A212=""),"",IF(ISBLANK(A212)," ",VLOOKUP(A212,'Tabla de equipos'!$B$3:$D$107,3,FALSE)))</f>
        <v/>
      </c>
      <c r="E212" s="130" t="str">
        <f t="shared" si="4"/>
        <v/>
      </c>
      <c r="F212" s="24"/>
      <c r="H212" s="52"/>
      <c r="L212" s="51"/>
    </row>
    <row r="213" spans="3:12" ht="21" customHeight="1" x14ac:dyDescent="0.2">
      <c r="C213" s="128" t="str">
        <f>IF(AND(D213="",A213=""),"",IF(ISBLANK(A213)," ",VLOOKUP(A213,'Tabla de equipos'!$B$3:$D$107,3,FALSE)))</f>
        <v/>
      </c>
      <c r="E213" s="130" t="str">
        <f t="shared" si="4"/>
        <v/>
      </c>
      <c r="F213" s="24"/>
      <c r="H213" s="52"/>
      <c r="L213" s="51"/>
    </row>
    <row r="214" spans="3:12" ht="21" customHeight="1" x14ac:dyDescent="0.2">
      <c r="C214" s="128" t="str">
        <f>IF(AND(D214="",A214=""),"",IF(ISBLANK(A214)," ",VLOOKUP(A214,'Tabla de equipos'!$B$3:$D$107,3,FALSE)))</f>
        <v/>
      </c>
      <c r="E214" s="130" t="str">
        <f t="shared" si="4"/>
        <v/>
      </c>
      <c r="F214" s="24"/>
      <c r="H214" s="52"/>
      <c r="L214" s="51"/>
    </row>
    <row r="215" spans="3:12" ht="21" customHeight="1" x14ac:dyDescent="0.2">
      <c r="C215" s="128" t="str">
        <f>IF(AND(D215="",A215=""),"",IF(ISBLANK(A215)," ",VLOOKUP(A215,'Tabla de equipos'!$B$3:$D$107,3,FALSE)))</f>
        <v/>
      </c>
      <c r="E215" s="130" t="str">
        <f t="shared" si="4"/>
        <v/>
      </c>
      <c r="F215" s="24"/>
      <c r="H215" s="52"/>
      <c r="L215" s="51"/>
    </row>
    <row r="216" spans="3:12" ht="21" customHeight="1" x14ac:dyDescent="0.2">
      <c r="C216" s="128" t="str">
        <f>IF(AND(D216="",A216=""),"",IF(ISBLANK(A216)," ",VLOOKUP(A216,'Tabla de equipos'!$B$3:$D$107,3,FALSE)))</f>
        <v/>
      </c>
      <c r="E216" s="130" t="str">
        <f t="shared" si="4"/>
        <v/>
      </c>
      <c r="F216" s="24"/>
      <c r="H216" s="52"/>
      <c r="L216" s="51"/>
    </row>
    <row r="217" spans="3:12" ht="21" customHeight="1" x14ac:dyDescent="0.2">
      <c r="C217" s="128" t="str">
        <f>IF(AND(D217="",A217=""),"",IF(ISBLANK(A217)," ",VLOOKUP(A217,'Tabla de equipos'!$B$3:$D$107,3,FALSE)))</f>
        <v/>
      </c>
      <c r="E217" s="130" t="str">
        <f t="shared" si="4"/>
        <v/>
      </c>
      <c r="F217" s="24"/>
      <c r="H217" s="52"/>
      <c r="L217" s="51"/>
    </row>
    <row r="218" spans="3:12" ht="21" customHeight="1" x14ac:dyDescent="0.2">
      <c r="C218" s="128" t="str">
        <f>IF(AND(D218="",A218=""),"",IF(ISBLANK(A218)," ",VLOOKUP(A218,'Tabla de equipos'!$B$3:$D$107,3,FALSE)))</f>
        <v/>
      </c>
      <c r="E218" s="130" t="str">
        <f t="shared" si="4"/>
        <v/>
      </c>
      <c r="F218" s="24"/>
      <c r="H218" s="52"/>
      <c r="L218" s="51"/>
    </row>
    <row r="219" spans="3:12" ht="21" customHeight="1" x14ac:dyDescent="0.2">
      <c r="C219" s="128" t="str">
        <f>IF(AND(D219="",A219=""),"",IF(ISBLANK(A219)," ",VLOOKUP(A219,'Tabla de equipos'!$B$3:$D$107,3,FALSE)))</f>
        <v/>
      </c>
      <c r="E219" s="130" t="str">
        <f t="shared" si="4"/>
        <v/>
      </c>
      <c r="F219" s="24"/>
      <c r="H219" s="52"/>
      <c r="L219" s="51"/>
    </row>
    <row r="220" spans="3:12" ht="21" customHeight="1" x14ac:dyDescent="0.2">
      <c r="C220" s="128" t="str">
        <f>IF(AND(D220="",A220=""),"",IF(ISBLANK(A220)," ",VLOOKUP(A220,'Tabla de equipos'!$B$3:$D$107,3,FALSE)))</f>
        <v/>
      </c>
      <c r="E220" s="130" t="str">
        <f t="shared" si="4"/>
        <v/>
      </c>
      <c r="F220" s="24"/>
      <c r="H220" s="52"/>
      <c r="L220" s="51"/>
    </row>
    <row r="221" spans="3:12" ht="21" customHeight="1" x14ac:dyDescent="0.2">
      <c r="C221" s="128" t="str">
        <f>IF(AND(D221="",A221=""),"",IF(ISBLANK(A221)," ",VLOOKUP(A221,'Tabla de equipos'!$B$3:$D$107,3,FALSE)))</f>
        <v/>
      </c>
      <c r="E221" s="130" t="str">
        <f t="shared" si="4"/>
        <v/>
      </c>
      <c r="F221" s="24"/>
      <c r="H221" s="52"/>
      <c r="L221" s="51"/>
    </row>
    <row r="222" spans="3:12" ht="21" customHeight="1" x14ac:dyDescent="0.2">
      <c r="C222" s="128" t="str">
        <f>IF(AND(D222="",A222=""),"",IF(ISBLANK(A222)," ",VLOOKUP(A222,'Tabla de equipos'!$B$3:$D$107,3,FALSE)))</f>
        <v/>
      </c>
      <c r="E222" s="130" t="str">
        <f t="shared" si="4"/>
        <v/>
      </c>
      <c r="F222" s="24"/>
      <c r="H222" s="52"/>
      <c r="L222" s="51"/>
    </row>
    <row r="223" spans="3:12" ht="21" customHeight="1" x14ac:dyDescent="0.2">
      <c r="C223" s="128" t="str">
        <f>IF(AND(D223="",A223=""),"",IF(ISBLANK(A223)," ",VLOOKUP(A223,'Tabla de equipos'!$B$3:$D$107,3,FALSE)))</f>
        <v/>
      </c>
      <c r="E223" s="130" t="str">
        <f t="shared" si="4"/>
        <v/>
      </c>
      <c r="F223" s="24"/>
      <c r="H223" s="52"/>
      <c r="L223" s="51"/>
    </row>
    <row r="224" spans="3:12" ht="21" customHeight="1" x14ac:dyDescent="0.2">
      <c r="C224" s="128" t="str">
        <f>IF(AND(D224="",A224=""),"",IF(ISBLANK(A224)," ",VLOOKUP(A224,'Tabla de equipos'!$B$3:$D$107,3,FALSE)))</f>
        <v/>
      </c>
      <c r="E224" s="130" t="str">
        <f t="shared" si="4"/>
        <v/>
      </c>
      <c r="F224" s="24"/>
      <c r="H224" s="52"/>
      <c r="L224" s="51"/>
    </row>
    <row r="225" spans="3:12" ht="21" customHeight="1" x14ac:dyDescent="0.2">
      <c r="C225" s="128" t="str">
        <f>IF(AND(D225="",A225=""),"",IF(ISBLANK(A225)," ",VLOOKUP(A225,'Tabla de equipos'!$B$3:$D$107,3,FALSE)))</f>
        <v/>
      </c>
      <c r="E225" s="130" t="str">
        <f t="shared" si="4"/>
        <v/>
      </c>
      <c r="F225" s="24"/>
      <c r="H225" s="52"/>
      <c r="L225" s="51"/>
    </row>
    <row r="226" spans="3:12" ht="21" customHeight="1" x14ac:dyDescent="0.2">
      <c r="C226" s="128" t="str">
        <f>IF(AND(D226="",A226=""),"",IF(ISBLANK(A226)," ",VLOOKUP(A226,'Tabla de equipos'!$B$3:$D$107,3,FALSE)))</f>
        <v/>
      </c>
      <c r="E226" s="130" t="str">
        <f t="shared" si="4"/>
        <v/>
      </c>
      <c r="F226" s="24"/>
      <c r="H226" s="52"/>
      <c r="L226" s="51"/>
    </row>
    <row r="227" spans="3:12" ht="21" customHeight="1" x14ac:dyDescent="0.2">
      <c r="C227" s="128" t="str">
        <f>IF(AND(D227="",A227=""),"",IF(ISBLANK(A227)," ",VLOOKUP(A227,'Tabla de equipos'!$B$3:$D$107,3,FALSE)))</f>
        <v/>
      </c>
      <c r="E227" s="130" t="str">
        <f t="shared" si="4"/>
        <v/>
      </c>
      <c r="F227" s="24"/>
      <c r="H227" s="52"/>
      <c r="L227" s="51"/>
    </row>
    <row r="228" spans="3:12" ht="21" customHeight="1" x14ac:dyDescent="0.2">
      <c r="C228" s="128" t="str">
        <f>IF(AND(D228="",A228=""),"",IF(ISBLANK(A228)," ",VLOOKUP(A228,'Tabla de equipos'!$B$3:$D$107,3,FALSE)))</f>
        <v/>
      </c>
      <c r="E228" s="130" t="str">
        <f t="shared" si="4"/>
        <v/>
      </c>
      <c r="F228" s="24"/>
      <c r="H228" s="52"/>
      <c r="L228" s="51"/>
    </row>
    <row r="229" spans="3:12" ht="21" customHeight="1" x14ac:dyDescent="0.2">
      <c r="C229" s="128" t="str">
        <f>IF(AND(D229="",A229=""),"",IF(ISBLANK(A229)," ",VLOOKUP(A229,'Tabla de equipos'!$B$3:$D$107,3,FALSE)))</f>
        <v/>
      </c>
      <c r="E229" s="130" t="str">
        <f t="shared" si="4"/>
        <v/>
      </c>
      <c r="F229" s="24"/>
      <c r="H229" s="52"/>
      <c r="L229" s="51"/>
    </row>
    <row r="230" spans="3:12" ht="21" customHeight="1" x14ac:dyDescent="0.2">
      <c r="C230" s="128" t="str">
        <f>IF(AND(D230="",A230=""),"",IF(ISBLANK(A230)," ",VLOOKUP(A230,'Tabla de equipos'!$B$3:$D$107,3,FALSE)))</f>
        <v/>
      </c>
      <c r="E230" s="130" t="str">
        <f t="shared" si="4"/>
        <v/>
      </c>
      <c r="F230" s="24"/>
      <c r="H230" s="52"/>
      <c r="L230" s="51"/>
    </row>
    <row r="231" spans="3:12" ht="21" customHeight="1" x14ac:dyDescent="0.2">
      <c r="C231" s="128" t="str">
        <f>IF(AND(D231="",A231=""),"",IF(ISBLANK(A231)," ",VLOOKUP(A231,'Tabla de equipos'!$B$3:$D$107,3,FALSE)))</f>
        <v/>
      </c>
      <c r="E231" s="130" t="str">
        <f t="shared" si="4"/>
        <v/>
      </c>
      <c r="F231" s="24"/>
      <c r="H231" s="52"/>
      <c r="L231" s="51"/>
    </row>
    <row r="232" spans="3:12" ht="21" customHeight="1" x14ac:dyDescent="0.2">
      <c r="C232" s="128" t="str">
        <f>IF(AND(D232="",A232=""),"",IF(ISBLANK(A232)," ",VLOOKUP(A232,'Tabla de equipos'!$B$3:$D$107,3,FALSE)))</f>
        <v/>
      </c>
      <c r="E232" s="130" t="str">
        <f t="shared" si="4"/>
        <v/>
      </c>
      <c r="F232" s="24"/>
      <c r="H232" s="52"/>
      <c r="L232" s="51"/>
    </row>
    <row r="233" spans="3:12" ht="21" customHeight="1" x14ac:dyDescent="0.2">
      <c r="C233" s="128" t="str">
        <f>IF(AND(D233="",A233=""),"",IF(ISBLANK(A233)," ",VLOOKUP(A233,'Tabla de equipos'!$B$3:$D$107,3,FALSE)))</f>
        <v/>
      </c>
      <c r="E233" s="130" t="str">
        <f t="shared" si="4"/>
        <v/>
      </c>
      <c r="F233" s="24"/>
      <c r="H233" s="52"/>
      <c r="L233" s="51"/>
    </row>
    <row r="234" spans="3:12" ht="21" customHeight="1" x14ac:dyDescent="0.2">
      <c r="C234" s="128" t="str">
        <f>IF(AND(D234="",A234=""),"",IF(ISBLANK(A234)," ",VLOOKUP(A234,'Tabla de equipos'!$B$3:$D$107,3,FALSE)))</f>
        <v/>
      </c>
      <c r="E234" s="130" t="str">
        <f t="shared" si="4"/>
        <v/>
      </c>
      <c r="F234" s="24"/>
      <c r="H234" s="52"/>
      <c r="L234" s="51"/>
    </row>
    <row r="235" spans="3:12" ht="21" customHeight="1" x14ac:dyDescent="0.2">
      <c r="C235" s="128" t="str">
        <f>IF(AND(D235="",A235=""),"",IF(ISBLANK(A235)," ",VLOOKUP(A235,'Tabla de equipos'!$B$3:$D$107,3,FALSE)))</f>
        <v/>
      </c>
      <c r="E235" s="130" t="str">
        <f t="shared" si="4"/>
        <v/>
      </c>
      <c r="F235" s="24"/>
      <c r="H235" s="52"/>
      <c r="L235" s="51"/>
    </row>
    <row r="236" spans="3:12" ht="21" customHeight="1" x14ac:dyDescent="0.2">
      <c r="C236" s="128" t="str">
        <f>IF(AND(D236="",A236=""),"",IF(ISBLANK(A236)," ",VLOOKUP(A236,'Tabla de equipos'!$B$3:$D$107,3,FALSE)))</f>
        <v/>
      </c>
      <c r="E236" s="130" t="str">
        <f t="shared" si="4"/>
        <v/>
      </c>
      <c r="F236" s="24"/>
      <c r="H236" s="52"/>
      <c r="L236" s="51"/>
    </row>
    <row r="237" spans="3:12" ht="21" customHeight="1" x14ac:dyDescent="0.2">
      <c r="C237" s="128" t="str">
        <f>IF(AND(D237="",A237=""),"",IF(ISBLANK(A237)," ",VLOOKUP(A237,'Tabla de equipos'!$B$3:$D$107,3,FALSE)))</f>
        <v/>
      </c>
      <c r="E237" s="130" t="str">
        <f t="shared" si="4"/>
        <v/>
      </c>
      <c r="F237" s="24"/>
      <c r="H237" s="52"/>
      <c r="L237" s="51"/>
    </row>
    <row r="238" spans="3:12" ht="21" customHeight="1" x14ac:dyDescent="0.2">
      <c r="C238" s="128" t="str">
        <f>IF(AND(D238="",A238=""),"",IF(ISBLANK(A238)," ",VLOOKUP(A238,'Tabla de equipos'!$B$3:$D$107,3,FALSE)))</f>
        <v/>
      </c>
      <c r="E238" s="130" t="str">
        <f t="shared" si="4"/>
        <v/>
      </c>
      <c r="F238" s="24"/>
      <c r="H238" s="52"/>
      <c r="L238" s="51"/>
    </row>
    <row r="239" spans="3:12" ht="21" customHeight="1" x14ac:dyDescent="0.2">
      <c r="C239" s="128" t="str">
        <f>IF(AND(D239="",A239=""),"",IF(ISBLANK(A239)," ",VLOOKUP(A239,'Tabla de equipos'!$B$3:$D$107,3,FALSE)))</f>
        <v/>
      </c>
      <c r="E239" s="130" t="str">
        <f t="shared" si="4"/>
        <v/>
      </c>
      <c r="F239" s="24"/>
      <c r="H239" s="52"/>
      <c r="L239" s="51"/>
    </row>
    <row r="240" spans="3:12" ht="21" customHeight="1" x14ac:dyDescent="0.2">
      <c r="C240" s="128" t="str">
        <f>IF(AND(D240="",A240=""),"",IF(ISBLANK(A240)," ",VLOOKUP(A240,'Tabla de equipos'!$B$3:$D$107,3,FALSE)))</f>
        <v/>
      </c>
      <c r="E240" s="130" t="str">
        <f t="shared" si="4"/>
        <v/>
      </c>
      <c r="F240" s="24"/>
      <c r="H240" s="52"/>
      <c r="L240" s="51"/>
    </row>
    <row r="241" spans="3:12" ht="21" customHeight="1" x14ac:dyDescent="0.2">
      <c r="C241" s="128" t="str">
        <f>IF(AND(D241="",A241=""),"",IF(ISBLANK(A241)," ",VLOOKUP(A241,'Tabla de equipos'!$B$3:$D$107,3,FALSE)))</f>
        <v/>
      </c>
      <c r="E241" s="130" t="str">
        <f t="shared" si="4"/>
        <v/>
      </c>
      <c r="F241" s="24"/>
      <c r="H241" s="52"/>
      <c r="L241" s="51"/>
    </row>
    <row r="242" spans="3:12" ht="21" customHeight="1" x14ac:dyDescent="0.2">
      <c r="C242" s="128" t="str">
        <f>IF(AND(D242="",A242=""),"",IF(ISBLANK(A242)," ",VLOOKUP(A242,'Tabla de equipos'!$B$3:$D$107,3,FALSE)))</f>
        <v/>
      </c>
      <c r="E242" s="130" t="str">
        <f t="shared" si="4"/>
        <v/>
      </c>
      <c r="F242" s="24"/>
      <c r="H242" s="52"/>
      <c r="L242" s="51"/>
    </row>
    <row r="243" spans="3:12" ht="21" customHeight="1" x14ac:dyDescent="0.2">
      <c r="C243" s="128" t="str">
        <f>IF(AND(D243="",A243=""),"",IF(ISBLANK(A243)," ",VLOOKUP(A243,'Tabla de equipos'!$B$3:$D$107,3,FALSE)))</f>
        <v/>
      </c>
      <c r="E243" s="130" t="str">
        <f t="shared" si="4"/>
        <v/>
      </c>
      <c r="F243" s="24"/>
      <c r="H243" s="52"/>
      <c r="L243" s="51"/>
    </row>
    <row r="244" spans="3:12" ht="21" customHeight="1" x14ac:dyDescent="0.2">
      <c r="C244" s="128" t="str">
        <f>IF(AND(D244="",A244=""),"",IF(ISBLANK(A244)," ",VLOOKUP(A244,'Tabla de equipos'!$B$3:$D$107,3,FALSE)))</f>
        <v/>
      </c>
      <c r="E244" s="130" t="str">
        <f t="shared" si="4"/>
        <v/>
      </c>
      <c r="F244" s="24"/>
      <c r="H244" s="52"/>
      <c r="L244" s="51"/>
    </row>
    <row r="245" spans="3:12" ht="21" customHeight="1" x14ac:dyDescent="0.2">
      <c r="C245" s="128" t="str">
        <f>IF(AND(D245="",A245=""),"",IF(ISBLANK(A245)," ",VLOOKUP(A245,'Tabla de equipos'!$B$3:$D$107,3,FALSE)))</f>
        <v/>
      </c>
      <c r="E245" s="130" t="str">
        <f t="shared" si="4"/>
        <v/>
      </c>
      <c r="F245" s="24"/>
      <c r="H245" s="52"/>
      <c r="L245" s="51"/>
    </row>
    <row r="246" spans="3:12" ht="21" customHeight="1" x14ac:dyDescent="0.2">
      <c r="C246" s="128" t="str">
        <f>IF(AND(D246="",A246=""),"",IF(ISBLANK(A246)," ",VLOOKUP(A246,'Tabla de equipos'!$B$3:$D$107,3,FALSE)))</f>
        <v/>
      </c>
      <c r="E246" s="130" t="str">
        <f t="shared" si="4"/>
        <v/>
      </c>
      <c r="F246" s="24"/>
      <c r="H246" s="52"/>
      <c r="L246" s="51"/>
    </row>
    <row r="247" spans="3:12" ht="21" customHeight="1" x14ac:dyDescent="0.2">
      <c r="C247" s="128" t="str">
        <f>IF(AND(D247="",A247=""),"",IF(ISBLANK(A247)," ",VLOOKUP(A247,'Tabla de equipos'!$B$3:$D$107,3,FALSE)))</f>
        <v/>
      </c>
      <c r="E247" s="130" t="str">
        <f t="shared" si="4"/>
        <v/>
      </c>
      <c r="F247" s="24"/>
      <c r="H247" s="52"/>
      <c r="L247" s="51"/>
    </row>
    <row r="248" spans="3:12" ht="21" customHeight="1" x14ac:dyDescent="0.2">
      <c r="C248" s="128" t="str">
        <f>IF(AND(D248="",A248=""),"",IF(ISBLANK(A248)," ",VLOOKUP(A248,'Tabla de equipos'!$B$3:$D$107,3,FALSE)))</f>
        <v/>
      </c>
      <c r="E248" s="130" t="str">
        <f t="shared" si="4"/>
        <v/>
      </c>
      <c r="F248" s="24"/>
      <c r="H248" s="52"/>
      <c r="L248" s="51"/>
    </row>
    <row r="249" spans="3:12" ht="21" customHeight="1" x14ac:dyDescent="0.2">
      <c r="C249" s="128" t="str">
        <f>IF(AND(D249="",A249=""),"",IF(ISBLANK(A249)," ",VLOOKUP(A249,'Tabla de equipos'!$B$3:$D$107,3,FALSE)))</f>
        <v/>
      </c>
      <c r="E249" s="130" t="str">
        <f t="shared" si="4"/>
        <v/>
      </c>
      <c r="F249" s="24"/>
      <c r="H249" s="52"/>
      <c r="L249" s="51"/>
    </row>
    <row r="250" spans="3:12" ht="21" customHeight="1" x14ac:dyDescent="0.2">
      <c r="C250" s="128" t="str">
        <f>IF(AND(D250="",A250=""),"",IF(ISBLANK(A250)," ",VLOOKUP(A250,'Tabla de equipos'!$B$3:$D$107,3,FALSE)))</f>
        <v/>
      </c>
      <c r="E250" s="130" t="str">
        <f t="shared" si="4"/>
        <v/>
      </c>
      <c r="F250" s="24"/>
      <c r="H250" s="52"/>
      <c r="L250" s="51"/>
    </row>
    <row r="251" spans="3:12" ht="21" customHeight="1" x14ac:dyDescent="0.2">
      <c r="C251" s="128" t="str">
        <f>IF(AND(D251="",A251=""),"",IF(ISBLANK(A251)," ",VLOOKUP(A251,'Tabla de equipos'!$B$3:$D$107,3,FALSE)))</f>
        <v/>
      </c>
      <c r="E251" s="130" t="str">
        <f t="shared" si="4"/>
        <v/>
      </c>
      <c r="F251" s="24"/>
      <c r="H251" s="52"/>
      <c r="L251" s="51"/>
    </row>
    <row r="252" spans="3:12" ht="21" customHeight="1" x14ac:dyDescent="0.2">
      <c r="C252" s="128" t="str">
        <f>IF(AND(D252="",A252=""),"",IF(ISBLANK(A252)," ",VLOOKUP(A252,'Tabla de equipos'!$B$3:$D$107,3,FALSE)))</f>
        <v/>
      </c>
      <c r="E252" s="130" t="str">
        <f t="shared" si="4"/>
        <v/>
      </c>
      <c r="F252" s="24"/>
      <c r="H252" s="52"/>
      <c r="L252" s="51"/>
    </row>
    <row r="253" spans="3:12" ht="21" customHeight="1" x14ac:dyDescent="0.2">
      <c r="C253" s="128" t="str">
        <f>IF(AND(D253="",A253=""),"",IF(ISBLANK(A253)," ",VLOOKUP(A253,'Tabla de equipos'!$B$3:$D$107,3,FALSE)))</f>
        <v/>
      </c>
      <c r="E253" s="130" t="str">
        <f t="shared" si="4"/>
        <v/>
      </c>
      <c r="F253" s="24"/>
      <c r="H253" s="52"/>
      <c r="L253" s="51"/>
    </row>
    <row r="254" spans="3:12" ht="21" customHeight="1" x14ac:dyDescent="0.2">
      <c r="C254" s="128" t="str">
        <f>IF(AND(D254="",A254=""),"",IF(ISBLANK(A254)," ",VLOOKUP(A254,'Tabla de equipos'!$B$3:$D$107,3,FALSE)))</f>
        <v/>
      </c>
      <c r="E254" s="130" t="str">
        <f t="shared" si="4"/>
        <v/>
      </c>
      <c r="F254" s="24"/>
      <c r="H254" s="52"/>
      <c r="L254" s="51"/>
    </row>
    <row r="255" spans="3:12" ht="21" customHeight="1" x14ac:dyDescent="0.2">
      <c r="C255" s="128" t="str">
        <f>IF(AND(D255="",A255=""),"",IF(ISBLANK(A255)," ",VLOOKUP(A255,'Tabla de equipos'!$B$3:$D$107,3,FALSE)))</f>
        <v/>
      </c>
      <c r="E255" s="130" t="str">
        <f t="shared" si="4"/>
        <v/>
      </c>
      <c r="F255" s="24"/>
      <c r="H255" s="52"/>
      <c r="L255" s="51"/>
    </row>
    <row r="256" spans="3:12" ht="21" customHeight="1" x14ac:dyDescent="0.2">
      <c r="C256" s="128" t="str">
        <f>IF(AND(D256="",A256=""),"",IF(ISBLANK(A256)," ",VLOOKUP(A256,'Tabla de equipos'!$B$3:$D$107,3,FALSE)))</f>
        <v/>
      </c>
      <c r="E256" s="130" t="str">
        <f t="shared" si="4"/>
        <v/>
      </c>
      <c r="F256" s="24"/>
      <c r="H256" s="52"/>
      <c r="L256" s="51"/>
    </row>
    <row r="257" spans="3:12" ht="21" customHeight="1" x14ac:dyDescent="0.2">
      <c r="C257" s="128" t="str">
        <f>IF(AND(D257="",A257=""),"",IF(ISBLANK(A257)," ",VLOOKUP(A257,'Tabla de equipos'!$B$3:$D$107,3,FALSE)))</f>
        <v/>
      </c>
      <c r="E257" s="130" t="str">
        <f t="shared" si="4"/>
        <v/>
      </c>
      <c r="F257" s="24"/>
      <c r="H257" s="52"/>
      <c r="L257" s="51"/>
    </row>
    <row r="258" spans="3:12" ht="21" customHeight="1" x14ac:dyDescent="0.2">
      <c r="C258" s="128" t="str">
        <f>IF(AND(D258="",A258=""),"",IF(ISBLANK(A258)," ",VLOOKUP(A258,'Tabla de equipos'!$B$3:$D$107,3,FALSE)))</f>
        <v/>
      </c>
      <c r="E258" s="130" t="str">
        <f t="shared" si="4"/>
        <v/>
      </c>
      <c r="F258" s="24"/>
      <c r="H258" s="52"/>
      <c r="L258" s="51"/>
    </row>
    <row r="259" spans="3:12" ht="21" customHeight="1" x14ac:dyDescent="0.2">
      <c r="C259" s="128" t="str">
        <f>IF(AND(D259="",A259=""),"",IF(ISBLANK(A259)," ",VLOOKUP(A259,'Tabla de equipos'!$B$3:$D$107,3,FALSE)))</f>
        <v/>
      </c>
      <c r="E259" s="130" t="str">
        <f t="shared" si="4"/>
        <v/>
      </c>
      <c r="F259" s="24"/>
      <c r="H259" s="52"/>
      <c r="L259" s="51"/>
    </row>
    <row r="260" spans="3:12" ht="21" customHeight="1" x14ac:dyDescent="0.2">
      <c r="C260" s="128" t="str">
        <f>IF(AND(D260="",A260=""),"",IF(ISBLANK(A260)," ",VLOOKUP(A260,'Tabla de equipos'!$B$3:$D$107,3,FALSE)))</f>
        <v/>
      </c>
      <c r="E260" s="130" t="str">
        <f t="shared" si="4"/>
        <v/>
      </c>
      <c r="F260" s="24"/>
      <c r="H260" s="52"/>
      <c r="L260" s="51"/>
    </row>
    <row r="261" spans="3:12" ht="21" customHeight="1" x14ac:dyDescent="0.2">
      <c r="C261" s="128" t="str">
        <f>IF(AND(D261="",A261=""),"",IF(ISBLANK(A261)," ",VLOOKUP(A261,'Tabla de equipos'!$B$3:$D$107,3,FALSE)))</f>
        <v/>
      </c>
      <c r="E261" s="130" t="str">
        <f t="shared" si="4"/>
        <v/>
      </c>
      <c r="F261" s="24"/>
      <c r="H261" s="52"/>
      <c r="L261" s="51"/>
    </row>
    <row r="262" spans="3:12" ht="21" customHeight="1" x14ac:dyDescent="0.2">
      <c r="C262" s="128" t="str">
        <f>IF(AND(D262="",A262=""),"",IF(ISBLANK(A262)," ",VLOOKUP(A262,'Tabla de equipos'!$B$3:$D$107,3,FALSE)))</f>
        <v/>
      </c>
      <c r="E262" s="130" t="str">
        <f t="shared" si="4"/>
        <v/>
      </c>
      <c r="F262" s="24"/>
      <c r="H262" s="52"/>
      <c r="L262" s="51"/>
    </row>
    <row r="263" spans="3:12" ht="21" customHeight="1" x14ac:dyDescent="0.2">
      <c r="C263" s="128" t="str">
        <f>IF(AND(D263="",A263=""),"",IF(ISBLANK(A263)," ",VLOOKUP(A263,'Tabla de equipos'!$B$3:$D$107,3,FALSE)))</f>
        <v/>
      </c>
      <c r="E263" s="130" t="str">
        <f t="shared" si="4"/>
        <v/>
      </c>
      <c r="F263" s="24"/>
      <c r="H263" s="52"/>
      <c r="L263" s="51"/>
    </row>
    <row r="264" spans="3:12" ht="21" customHeight="1" x14ac:dyDescent="0.2">
      <c r="C264" s="128" t="str">
        <f>IF(AND(D264="",A264=""),"",IF(ISBLANK(A264)," ",VLOOKUP(A264,'Tabla de equipos'!$B$3:$D$107,3,FALSE)))</f>
        <v/>
      </c>
      <c r="E264" s="130" t="str">
        <f t="shared" si="4"/>
        <v/>
      </c>
      <c r="F264" s="24"/>
      <c r="H264" s="52"/>
      <c r="L264" s="51"/>
    </row>
    <row r="265" spans="3:12" ht="21" customHeight="1" x14ac:dyDescent="0.2">
      <c r="C265" s="128" t="str">
        <f>IF(AND(D265="",A265=""),"",IF(ISBLANK(A265)," ",VLOOKUP(A265,'Tabla de equipos'!$B$3:$D$107,3,FALSE)))</f>
        <v/>
      </c>
      <c r="E265" s="130" t="str">
        <f t="shared" si="4"/>
        <v/>
      </c>
      <c r="F265" s="24"/>
      <c r="H265" s="52"/>
      <c r="L265" s="51"/>
    </row>
    <row r="266" spans="3:12" ht="21" customHeight="1" x14ac:dyDescent="0.2">
      <c r="C266" s="128" t="str">
        <f>IF(AND(D266="",A266=""),"",IF(ISBLANK(A266)," ",VLOOKUP(A266,'Tabla de equipos'!$B$3:$D$107,3,FALSE)))</f>
        <v/>
      </c>
      <c r="E266" s="130" t="str">
        <f t="shared" si="4"/>
        <v/>
      </c>
      <c r="F266" s="24"/>
      <c r="H266" s="52"/>
      <c r="L266" s="51"/>
    </row>
    <row r="267" spans="3:12" ht="21" customHeight="1" x14ac:dyDescent="0.2">
      <c r="C267" s="128" t="str">
        <f>IF(AND(D267="",A267=""),"",IF(ISBLANK(A267)," ",VLOOKUP(A267,'Tabla de equipos'!$B$3:$D$107,3,FALSE)))</f>
        <v/>
      </c>
      <c r="E267" s="130" t="str">
        <f t="shared" si="4"/>
        <v/>
      </c>
      <c r="F267" s="24"/>
      <c r="H267" s="52"/>
      <c r="L267" s="51"/>
    </row>
    <row r="268" spans="3:12" ht="21" customHeight="1" x14ac:dyDescent="0.2">
      <c r="C268" s="128" t="str">
        <f>IF(AND(D268="",A268=""),"",IF(ISBLANK(A268)," ",VLOOKUP(A268,'Tabla de equipos'!$B$3:$D$107,3,FALSE)))</f>
        <v/>
      </c>
      <c r="E268" s="130" t="str">
        <f t="shared" si="4"/>
        <v/>
      </c>
      <c r="F268" s="24"/>
      <c r="H268" s="52"/>
      <c r="L268" s="51"/>
    </row>
    <row r="269" spans="3:12" ht="21" customHeight="1" x14ac:dyDescent="0.2">
      <c r="C269" s="128" t="str">
        <f>IF(AND(D269="",A269=""),"",IF(ISBLANK(A269)," ",VLOOKUP(A269,'Tabla de equipos'!$B$3:$D$107,3,FALSE)))</f>
        <v/>
      </c>
      <c r="E269" s="130" t="str">
        <f t="shared" si="4"/>
        <v/>
      </c>
      <c r="F269" s="24"/>
      <c r="H269" s="52"/>
      <c r="L269" s="51"/>
    </row>
    <row r="270" spans="3:12" ht="21" customHeight="1" x14ac:dyDescent="0.2">
      <c r="C270" s="128" t="str">
        <f>IF(AND(D270="",A270=""),"",IF(ISBLANK(A270)," ",VLOOKUP(A270,'Tabla de equipos'!$B$3:$D$107,3,FALSE)))</f>
        <v/>
      </c>
      <c r="E270" s="130" t="str">
        <f t="shared" si="4"/>
        <v/>
      </c>
      <c r="F270" s="24"/>
      <c r="H270" s="52"/>
      <c r="L270" s="51"/>
    </row>
    <row r="271" spans="3:12" ht="21" customHeight="1" x14ac:dyDescent="0.2">
      <c r="C271" s="128" t="str">
        <f>IF(AND(D271="",A271=""),"",IF(ISBLANK(A271)," ",VLOOKUP(A271,'Tabla de equipos'!$B$3:$D$107,3,FALSE)))</f>
        <v/>
      </c>
      <c r="E271" s="130" t="str">
        <f t="shared" si="4"/>
        <v/>
      </c>
      <c r="F271" s="24"/>
      <c r="H271" s="52"/>
      <c r="L271" s="51"/>
    </row>
    <row r="272" spans="3:12" ht="21" customHeight="1" x14ac:dyDescent="0.2">
      <c r="C272" s="128" t="str">
        <f>IF(AND(D272="",A272=""),"",IF(ISBLANK(A272)," ",VLOOKUP(A272,'Tabla de equipos'!$B$3:$D$107,3,FALSE)))</f>
        <v/>
      </c>
      <c r="E272" s="130" t="str">
        <f t="shared" si="4"/>
        <v/>
      </c>
      <c r="F272" s="24"/>
      <c r="H272" s="52"/>
      <c r="L272" s="51"/>
    </row>
    <row r="273" spans="3:12" ht="21" customHeight="1" x14ac:dyDescent="0.2">
      <c r="C273" s="128" t="str">
        <f>IF(AND(D273="",A273=""),"",IF(ISBLANK(A273)," ",VLOOKUP(A273,'Tabla de equipos'!$B$3:$D$107,3,FALSE)))</f>
        <v/>
      </c>
      <c r="E273" s="130" t="str">
        <f t="shared" si="4"/>
        <v/>
      </c>
      <c r="F273" s="24"/>
      <c r="H273" s="52"/>
      <c r="L273" s="51"/>
    </row>
    <row r="274" spans="3:12" ht="21" customHeight="1" x14ac:dyDescent="0.2">
      <c r="C274" s="128" t="str">
        <f>IF(AND(D274="",A274=""),"",IF(ISBLANK(A274)," ",VLOOKUP(A274,'Tabla de equipos'!$B$3:$D$107,3,FALSE)))</f>
        <v/>
      </c>
      <c r="E274" s="130" t="str">
        <f t="shared" ref="E274:E337" si="5">IF(AND(D274="",A274=""),"",IF(AND(A274="",D274&gt;0),"Falta especificar equipo/soporte",IF(AND(D274&gt;0,A274&lt;&gt;""),"","Falta incluir unidades")))</f>
        <v/>
      </c>
      <c r="F274" s="24"/>
      <c r="H274" s="52"/>
      <c r="L274" s="51"/>
    </row>
    <row r="275" spans="3:12" ht="21" customHeight="1" x14ac:dyDescent="0.2">
      <c r="C275" s="128" t="str">
        <f>IF(AND(D275="",A275=""),"",IF(ISBLANK(A275)," ",VLOOKUP(A275,'Tabla de equipos'!$B$3:$D$107,3,FALSE)))</f>
        <v/>
      </c>
      <c r="E275" s="130" t="str">
        <f t="shared" si="5"/>
        <v/>
      </c>
      <c r="F275" s="24"/>
      <c r="H275" s="52"/>
      <c r="L275" s="51"/>
    </row>
    <row r="276" spans="3:12" ht="21" customHeight="1" x14ac:dyDescent="0.2">
      <c r="C276" s="128" t="str">
        <f>IF(AND(D276="",A276=""),"",IF(ISBLANK(A276)," ",VLOOKUP(A276,'Tabla de equipos'!$B$3:$D$107,3,FALSE)))</f>
        <v/>
      </c>
      <c r="E276" s="130" t="str">
        <f t="shared" si="5"/>
        <v/>
      </c>
      <c r="F276" s="24"/>
      <c r="H276" s="52"/>
      <c r="L276" s="51"/>
    </row>
    <row r="277" spans="3:12" ht="21" customHeight="1" x14ac:dyDescent="0.2">
      <c r="C277" s="128" t="str">
        <f>IF(AND(D277="",A277=""),"",IF(ISBLANK(A277)," ",VLOOKUP(A277,'Tabla de equipos'!$B$3:$D$107,3,FALSE)))</f>
        <v/>
      </c>
      <c r="E277" s="130" t="str">
        <f t="shared" si="5"/>
        <v/>
      </c>
      <c r="F277" s="24"/>
      <c r="H277" s="52"/>
      <c r="L277" s="51"/>
    </row>
    <row r="278" spans="3:12" ht="21" customHeight="1" x14ac:dyDescent="0.2">
      <c r="C278" s="128" t="str">
        <f>IF(AND(D278="",A278=""),"",IF(ISBLANK(A278)," ",VLOOKUP(A278,'Tabla de equipos'!$B$3:$D$107,3,FALSE)))</f>
        <v/>
      </c>
      <c r="E278" s="130" t="str">
        <f t="shared" si="5"/>
        <v/>
      </c>
      <c r="F278" s="24"/>
      <c r="H278" s="52"/>
      <c r="L278" s="51"/>
    </row>
    <row r="279" spans="3:12" ht="21" customHeight="1" x14ac:dyDescent="0.2">
      <c r="C279" s="128" t="str">
        <f>IF(AND(D279="",A279=""),"",IF(ISBLANK(A279)," ",VLOOKUP(A279,'Tabla de equipos'!$B$3:$D$107,3,FALSE)))</f>
        <v/>
      </c>
      <c r="E279" s="130" t="str">
        <f t="shared" si="5"/>
        <v/>
      </c>
      <c r="F279" s="24"/>
      <c r="H279" s="52"/>
      <c r="L279" s="51"/>
    </row>
    <row r="280" spans="3:12" ht="21" customHeight="1" x14ac:dyDescent="0.2">
      <c r="C280" s="128" t="str">
        <f>IF(AND(D280="",A280=""),"",IF(ISBLANK(A280)," ",VLOOKUP(A280,'Tabla de equipos'!$B$3:$D$107,3,FALSE)))</f>
        <v/>
      </c>
      <c r="E280" s="130" t="str">
        <f t="shared" si="5"/>
        <v/>
      </c>
      <c r="F280" s="24"/>
      <c r="H280" s="52"/>
      <c r="L280" s="51"/>
    </row>
    <row r="281" spans="3:12" ht="21" customHeight="1" x14ac:dyDescent="0.2">
      <c r="C281" s="128" t="str">
        <f>IF(AND(D281="",A281=""),"",IF(ISBLANK(A281)," ",VLOOKUP(A281,'Tabla de equipos'!$B$3:$D$107,3,FALSE)))</f>
        <v/>
      </c>
      <c r="E281" s="130" t="str">
        <f t="shared" si="5"/>
        <v/>
      </c>
      <c r="F281" s="24"/>
      <c r="H281" s="52"/>
      <c r="L281" s="51"/>
    </row>
    <row r="282" spans="3:12" ht="21" customHeight="1" x14ac:dyDescent="0.2">
      <c r="C282" s="128" t="str">
        <f>IF(AND(D282="",A282=""),"",IF(ISBLANK(A282)," ",VLOOKUP(A282,'Tabla de equipos'!$B$3:$D$107,3,FALSE)))</f>
        <v/>
      </c>
      <c r="E282" s="130" t="str">
        <f t="shared" si="5"/>
        <v/>
      </c>
      <c r="F282" s="24"/>
      <c r="H282" s="52"/>
      <c r="L282" s="51"/>
    </row>
    <row r="283" spans="3:12" ht="21" customHeight="1" x14ac:dyDescent="0.2">
      <c r="C283" s="128" t="str">
        <f>IF(AND(D283="",A283=""),"",IF(ISBLANK(A283)," ",VLOOKUP(A283,'Tabla de equipos'!$B$3:$D$107,3,FALSE)))</f>
        <v/>
      </c>
      <c r="E283" s="130" t="str">
        <f t="shared" si="5"/>
        <v/>
      </c>
      <c r="F283" s="24"/>
      <c r="H283" s="52"/>
      <c r="L283" s="51"/>
    </row>
    <row r="284" spans="3:12" ht="21" customHeight="1" x14ac:dyDescent="0.2">
      <c r="C284" s="128" t="str">
        <f>IF(AND(D284="",A284=""),"",IF(ISBLANK(A284)," ",VLOOKUP(A284,'Tabla de equipos'!$B$3:$D$107,3,FALSE)))</f>
        <v/>
      </c>
      <c r="E284" s="130" t="str">
        <f t="shared" si="5"/>
        <v/>
      </c>
      <c r="F284" s="24"/>
      <c r="H284" s="52"/>
      <c r="L284" s="51"/>
    </row>
    <row r="285" spans="3:12" ht="21" customHeight="1" x14ac:dyDescent="0.2">
      <c r="C285" s="128" t="str">
        <f>IF(AND(D285="",A285=""),"",IF(ISBLANK(A285)," ",VLOOKUP(A285,'Tabla de equipos'!$B$3:$D$107,3,FALSE)))</f>
        <v/>
      </c>
      <c r="E285" s="130" t="str">
        <f t="shared" si="5"/>
        <v/>
      </c>
      <c r="F285" s="24"/>
      <c r="H285" s="52"/>
      <c r="L285" s="51"/>
    </row>
    <row r="286" spans="3:12" ht="21" customHeight="1" x14ac:dyDescent="0.2">
      <c r="C286" s="128" t="str">
        <f>IF(AND(D286="",A286=""),"",IF(ISBLANK(A286)," ",VLOOKUP(A286,'Tabla de equipos'!$B$3:$D$107,3,FALSE)))</f>
        <v/>
      </c>
      <c r="E286" s="130" t="str">
        <f t="shared" si="5"/>
        <v/>
      </c>
      <c r="F286" s="24"/>
      <c r="H286" s="52"/>
      <c r="L286" s="51"/>
    </row>
    <row r="287" spans="3:12" ht="21" customHeight="1" x14ac:dyDescent="0.2">
      <c r="C287" s="128" t="str">
        <f>IF(AND(D287="",A287=""),"",IF(ISBLANK(A287)," ",VLOOKUP(A287,'Tabla de equipos'!$B$3:$D$107,3,FALSE)))</f>
        <v/>
      </c>
      <c r="E287" s="130" t="str">
        <f t="shared" si="5"/>
        <v/>
      </c>
      <c r="F287" s="24"/>
      <c r="H287" s="52"/>
      <c r="L287" s="51"/>
    </row>
    <row r="288" spans="3:12" ht="21" customHeight="1" x14ac:dyDescent="0.2">
      <c r="C288" s="128" t="str">
        <f>IF(AND(D288="",A288=""),"",IF(ISBLANK(A288)," ",VLOOKUP(A288,'Tabla de equipos'!$B$3:$D$107,3,FALSE)))</f>
        <v/>
      </c>
      <c r="E288" s="130" t="str">
        <f t="shared" si="5"/>
        <v/>
      </c>
      <c r="F288" s="24"/>
      <c r="H288" s="52"/>
      <c r="L288" s="51"/>
    </row>
    <row r="289" spans="3:12" ht="21" customHeight="1" x14ac:dyDescent="0.2">
      <c r="C289" s="128" t="str">
        <f>IF(AND(D289="",A289=""),"",IF(ISBLANK(A289)," ",VLOOKUP(A289,'Tabla de equipos'!$B$3:$D$107,3,FALSE)))</f>
        <v/>
      </c>
      <c r="E289" s="130" t="str">
        <f t="shared" si="5"/>
        <v/>
      </c>
      <c r="F289" s="24"/>
      <c r="H289" s="52"/>
      <c r="L289" s="51"/>
    </row>
    <row r="290" spans="3:12" ht="21" customHeight="1" x14ac:dyDescent="0.2">
      <c r="C290" s="128" t="str">
        <f>IF(AND(D290="",A290=""),"",IF(ISBLANK(A290)," ",VLOOKUP(A290,'Tabla de equipos'!$B$3:$D$107,3,FALSE)))</f>
        <v/>
      </c>
      <c r="E290" s="130" t="str">
        <f t="shared" si="5"/>
        <v/>
      </c>
      <c r="F290" s="24"/>
      <c r="H290" s="52"/>
      <c r="L290" s="51"/>
    </row>
    <row r="291" spans="3:12" ht="21" customHeight="1" x14ac:dyDescent="0.2">
      <c r="C291" s="128" t="str">
        <f>IF(AND(D291="",A291=""),"",IF(ISBLANK(A291)," ",VLOOKUP(A291,'Tabla de equipos'!$B$3:$D$107,3,FALSE)))</f>
        <v/>
      </c>
      <c r="E291" s="130" t="str">
        <f t="shared" si="5"/>
        <v/>
      </c>
      <c r="F291" s="24"/>
      <c r="H291" s="52"/>
      <c r="L291" s="51"/>
    </row>
    <row r="292" spans="3:12" ht="21" customHeight="1" x14ac:dyDescent="0.2">
      <c r="C292" s="128" t="str">
        <f>IF(AND(D292="",A292=""),"",IF(ISBLANK(A292)," ",VLOOKUP(A292,'Tabla de equipos'!$B$3:$D$107,3,FALSE)))</f>
        <v/>
      </c>
      <c r="E292" s="130" t="str">
        <f t="shared" si="5"/>
        <v/>
      </c>
      <c r="F292" s="24"/>
      <c r="H292" s="52"/>
      <c r="L292" s="51"/>
    </row>
    <row r="293" spans="3:12" ht="21" customHeight="1" x14ac:dyDescent="0.2">
      <c r="C293" s="128" t="str">
        <f>IF(AND(D293="",A293=""),"",IF(ISBLANK(A293)," ",VLOOKUP(A293,'Tabla de equipos'!$B$3:$D$107,3,FALSE)))</f>
        <v/>
      </c>
      <c r="E293" s="130" t="str">
        <f t="shared" si="5"/>
        <v/>
      </c>
      <c r="F293" s="24"/>
      <c r="H293" s="52"/>
      <c r="L293" s="51"/>
    </row>
    <row r="294" spans="3:12" ht="21" customHeight="1" x14ac:dyDescent="0.2">
      <c r="C294" s="128" t="str">
        <f>IF(AND(D294="",A294=""),"",IF(ISBLANK(A294)," ",VLOOKUP(A294,'Tabla de equipos'!$B$3:$D$107,3,FALSE)))</f>
        <v/>
      </c>
      <c r="E294" s="130" t="str">
        <f t="shared" si="5"/>
        <v/>
      </c>
      <c r="F294" s="24"/>
      <c r="H294" s="52"/>
      <c r="L294" s="51"/>
    </row>
    <row r="295" spans="3:12" ht="21" customHeight="1" x14ac:dyDescent="0.2">
      <c r="C295" s="128" t="str">
        <f>IF(AND(D295="",A295=""),"",IF(ISBLANK(A295)," ",VLOOKUP(A295,'Tabla de equipos'!$B$3:$D$107,3,FALSE)))</f>
        <v/>
      </c>
      <c r="E295" s="130" t="str">
        <f t="shared" si="5"/>
        <v/>
      </c>
      <c r="F295" s="24"/>
      <c r="H295" s="52"/>
      <c r="L295" s="51"/>
    </row>
    <row r="296" spans="3:12" ht="21" customHeight="1" x14ac:dyDescent="0.2">
      <c r="C296" s="128" t="str">
        <f>IF(AND(D296="",A296=""),"",IF(ISBLANK(A296)," ",VLOOKUP(A296,'Tabla de equipos'!$B$3:$D$107,3,FALSE)))</f>
        <v/>
      </c>
      <c r="E296" s="130" t="str">
        <f t="shared" si="5"/>
        <v/>
      </c>
      <c r="F296" s="24"/>
      <c r="H296" s="52"/>
      <c r="L296" s="51"/>
    </row>
    <row r="297" spans="3:12" ht="21" customHeight="1" x14ac:dyDescent="0.2">
      <c r="C297" s="128" t="str">
        <f>IF(AND(D297="",A297=""),"",IF(ISBLANK(A297)," ",VLOOKUP(A297,'Tabla de equipos'!$B$3:$D$107,3,FALSE)))</f>
        <v/>
      </c>
      <c r="E297" s="130" t="str">
        <f t="shared" si="5"/>
        <v/>
      </c>
      <c r="F297" s="24"/>
      <c r="H297" s="52"/>
      <c r="L297" s="51"/>
    </row>
    <row r="298" spans="3:12" ht="21" customHeight="1" x14ac:dyDescent="0.2">
      <c r="C298" s="128" t="str">
        <f>IF(AND(D298="",A298=""),"",IF(ISBLANK(A298)," ",VLOOKUP(A298,'Tabla de equipos'!$B$3:$D$107,3,FALSE)))</f>
        <v/>
      </c>
      <c r="E298" s="130" t="str">
        <f t="shared" si="5"/>
        <v/>
      </c>
      <c r="F298" s="24"/>
      <c r="H298" s="52"/>
      <c r="L298" s="51"/>
    </row>
    <row r="299" spans="3:12" ht="21" customHeight="1" x14ac:dyDescent="0.2">
      <c r="C299" s="128" t="str">
        <f>IF(AND(D299="",A299=""),"",IF(ISBLANK(A299)," ",VLOOKUP(A299,'Tabla de equipos'!$B$3:$D$107,3,FALSE)))</f>
        <v/>
      </c>
      <c r="E299" s="130" t="str">
        <f t="shared" si="5"/>
        <v/>
      </c>
      <c r="F299" s="24"/>
      <c r="H299" s="52"/>
      <c r="L299" s="51"/>
    </row>
    <row r="300" spans="3:12" ht="21" customHeight="1" x14ac:dyDescent="0.2">
      <c r="C300" s="128" t="str">
        <f>IF(AND(D300="",A300=""),"",IF(ISBLANK(A300)," ",VLOOKUP(A300,'Tabla de equipos'!$B$3:$D$107,3,FALSE)))</f>
        <v/>
      </c>
      <c r="E300" s="130" t="str">
        <f t="shared" si="5"/>
        <v/>
      </c>
      <c r="F300" s="24"/>
      <c r="H300" s="52"/>
      <c r="L300" s="51"/>
    </row>
    <row r="301" spans="3:12" ht="21" customHeight="1" x14ac:dyDescent="0.2">
      <c r="C301" s="128" t="str">
        <f>IF(AND(D301="",A301=""),"",IF(ISBLANK(A301)," ",VLOOKUP(A301,'Tabla de equipos'!$B$3:$D$107,3,FALSE)))</f>
        <v/>
      </c>
      <c r="E301" s="130" t="str">
        <f t="shared" si="5"/>
        <v/>
      </c>
      <c r="F301" s="24"/>
      <c r="H301" s="52"/>
      <c r="L301" s="51"/>
    </row>
    <row r="302" spans="3:12" ht="21" customHeight="1" x14ac:dyDescent="0.2">
      <c r="C302" s="128" t="str">
        <f>IF(AND(D302="",A302=""),"",IF(ISBLANK(A302)," ",VLOOKUP(A302,'Tabla de equipos'!$B$3:$D$107,3,FALSE)))</f>
        <v/>
      </c>
      <c r="E302" s="130" t="str">
        <f t="shared" si="5"/>
        <v/>
      </c>
      <c r="F302" s="24"/>
      <c r="H302" s="52"/>
      <c r="L302" s="51"/>
    </row>
    <row r="303" spans="3:12" ht="21" customHeight="1" x14ac:dyDescent="0.2">
      <c r="C303" s="128" t="str">
        <f>IF(AND(D303="",A303=""),"",IF(ISBLANK(A303)," ",VLOOKUP(A303,'Tabla de equipos'!$B$3:$D$107,3,FALSE)))</f>
        <v/>
      </c>
      <c r="E303" s="130" t="str">
        <f t="shared" si="5"/>
        <v/>
      </c>
      <c r="F303" s="24"/>
      <c r="H303" s="52"/>
      <c r="L303" s="51"/>
    </row>
    <row r="304" spans="3:12" ht="21" customHeight="1" x14ac:dyDescent="0.2">
      <c r="C304" s="128" t="str">
        <f>IF(AND(D304="",A304=""),"",IF(ISBLANK(A304)," ",VLOOKUP(A304,'Tabla de equipos'!$B$3:$D$107,3,FALSE)))</f>
        <v/>
      </c>
      <c r="E304" s="130" t="str">
        <f t="shared" si="5"/>
        <v/>
      </c>
      <c r="F304" s="24"/>
      <c r="H304" s="52"/>
      <c r="L304" s="51"/>
    </row>
    <row r="305" spans="3:12" ht="21" customHeight="1" x14ac:dyDescent="0.2">
      <c r="C305" s="128" t="str">
        <f>IF(AND(D305="",A305=""),"",IF(ISBLANK(A305)," ",VLOOKUP(A305,'Tabla de equipos'!$B$3:$D$107,3,FALSE)))</f>
        <v/>
      </c>
      <c r="E305" s="130" t="str">
        <f t="shared" si="5"/>
        <v/>
      </c>
      <c r="F305" s="24"/>
      <c r="H305" s="52"/>
      <c r="L305" s="51"/>
    </row>
    <row r="306" spans="3:12" ht="21" customHeight="1" x14ac:dyDescent="0.2">
      <c r="C306" s="128" t="str">
        <f>IF(AND(D306="",A306=""),"",IF(ISBLANK(A306)," ",VLOOKUP(A306,'Tabla de equipos'!$B$3:$D$107,3,FALSE)))</f>
        <v/>
      </c>
      <c r="E306" s="130" t="str">
        <f t="shared" si="5"/>
        <v/>
      </c>
      <c r="F306" s="24"/>
      <c r="H306" s="52"/>
      <c r="L306" s="51"/>
    </row>
    <row r="307" spans="3:12" ht="21" customHeight="1" x14ac:dyDescent="0.2">
      <c r="C307" s="128" t="str">
        <f>IF(AND(D307="",A307=""),"",IF(ISBLANK(A307)," ",VLOOKUP(A307,'Tabla de equipos'!$B$3:$D$107,3,FALSE)))</f>
        <v/>
      </c>
      <c r="E307" s="130" t="str">
        <f t="shared" si="5"/>
        <v/>
      </c>
      <c r="F307" s="24"/>
      <c r="H307" s="52"/>
      <c r="L307" s="51"/>
    </row>
    <row r="308" spans="3:12" ht="21" customHeight="1" x14ac:dyDescent="0.2">
      <c r="C308" s="128" t="str">
        <f>IF(AND(D308="",A308=""),"",IF(ISBLANK(A308)," ",VLOOKUP(A308,'Tabla de equipos'!$B$3:$D$107,3,FALSE)))</f>
        <v/>
      </c>
      <c r="E308" s="130" t="str">
        <f t="shared" si="5"/>
        <v/>
      </c>
      <c r="F308" s="24"/>
      <c r="H308" s="52"/>
      <c r="L308" s="51"/>
    </row>
    <row r="309" spans="3:12" ht="21" customHeight="1" x14ac:dyDescent="0.2">
      <c r="C309" s="128" t="str">
        <f>IF(AND(D309="",A309=""),"",IF(ISBLANK(A309)," ",VLOOKUP(A309,'Tabla de equipos'!$B$3:$D$107,3,FALSE)))</f>
        <v/>
      </c>
      <c r="E309" s="130" t="str">
        <f t="shared" si="5"/>
        <v/>
      </c>
      <c r="F309" s="24"/>
      <c r="H309" s="52"/>
      <c r="L309" s="51"/>
    </row>
    <row r="310" spans="3:12" ht="21" customHeight="1" x14ac:dyDescent="0.2">
      <c r="C310" s="128" t="str">
        <f>IF(AND(D310="",A310=""),"",IF(ISBLANK(A310)," ",VLOOKUP(A310,'Tabla de equipos'!$B$3:$D$107,3,FALSE)))</f>
        <v/>
      </c>
      <c r="E310" s="130" t="str">
        <f t="shared" si="5"/>
        <v/>
      </c>
      <c r="F310" s="24"/>
      <c r="H310" s="52"/>
      <c r="L310" s="51"/>
    </row>
    <row r="311" spans="3:12" ht="21" customHeight="1" x14ac:dyDescent="0.2">
      <c r="C311" s="128" t="str">
        <f>IF(AND(D311="",A311=""),"",IF(ISBLANK(A311)," ",VLOOKUP(A311,'Tabla de equipos'!$B$3:$D$107,3,FALSE)))</f>
        <v/>
      </c>
      <c r="E311" s="130" t="str">
        <f t="shared" si="5"/>
        <v/>
      </c>
      <c r="F311" s="24"/>
      <c r="H311" s="52"/>
      <c r="L311" s="51"/>
    </row>
    <row r="312" spans="3:12" ht="21" customHeight="1" x14ac:dyDescent="0.2">
      <c r="C312" s="128" t="str">
        <f>IF(AND(D312="",A312=""),"",IF(ISBLANK(A312)," ",VLOOKUP(A312,'Tabla de equipos'!$B$3:$D$107,3,FALSE)))</f>
        <v/>
      </c>
      <c r="E312" s="130" t="str">
        <f t="shared" si="5"/>
        <v/>
      </c>
      <c r="F312" s="24"/>
      <c r="H312" s="52"/>
      <c r="L312" s="51"/>
    </row>
    <row r="313" spans="3:12" ht="21" customHeight="1" x14ac:dyDescent="0.2">
      <c r="C313" s="128" t="str">
        <f>IF(AND(D313="",A313=""),"",IF(ISBLANK(A313)," ",VLOOKUP(A313,'Tabla de equipos'!$B$3:$D$107,3,FALSE)))</f>
        <v/>
      </c>
      <c r="E313" s="130" t="str">
        <f t="shared" si="5"/>
        <v/>
      </c>
      <c r="F313" s="24"/>
      <c r="H313" s="52"/>
      <c r="L313" s="51"/>
    </row>
    <row r="314" spans="3:12" ht="21" customHeight="1" x14ac:dyDescent="0.2">
      <c r="C314" s="128" t="str">
        <f>IF(AND(D314="",A314=""),"",IF(ISBLANK(A314)," ",VLOOKUP(A314,'Tabla de equipos'!$B$3:$D$107,3,FALSE)))</f>
        <v/>
      </c>
      <c r="E314" s="130" t="str">
        <f t="shared" si="5"/>
        <v/>
      </c>
      <c r="F314" s="24"/>
      <c r="H314" s="52"/>
      <c r="L314" s="51"/>
    </row>
    <row r="315" spans="3:12" ht="21" customHeight="1" x14ac:dyDescent="0.2">
      <c r="C315" s="128" t="str">
        <f>IF(AND(D315="",A315=""),"",IF(ISBLANK(A315)," ",VLOOKUP(A315,'Tabla de equipos'!$B$3:$D$107,3,FALSE)))</f>
        <v/>
      </c>
      <c r="E315" s="130" t="str">
        <f t="shared" si="5"/>
        <v/>
      </c>
      <c r="F315" s="24"/>
      <c r="H315" s="52"/>
      <c r="L315" s="51"/>
    </row>
    <row r="316" spans="3:12" ht="21" customHeight="1" x14ac:dyDescent="0.2">
      <c r="C316" s="128" t="str">
        <f>IF(AND(D316="",A316=""),"",IF(ISBLANK(A316)," ",VLOOKUP(A316,'Tabla de equipos'!$B$3:$D$107,3,FALSE)))</f>
        <v/>
      </c>
      <c r="E316" s="130" t="str">
        <f t="shared" si="5"/>
        <v/>
      </c>
      <c r="F316" s="24"/>
      <c r="H316" s="52"/>
      <c r="L316" s="51"/>
    </row>
    <row r="317" spans="3:12" ht="21" customHeight="1" x14ac:dyDescent="0.2">
      <c r="C317" s="128" t="str">
        <f>IF(AND(D317="",A317=""),"",IF(ISBLANK(A317)," ",VLOOKUP(A317,'Tabla de equipos'!$B$3:$D$107,3,FALSE)))</f>
        <v/>
      </c>
      <c r="E317" s="130" t="str">
        <f t="shared" si="5"/>
        <v/>
      </c>
      <c r="F317" s="24"/>
      <c r="H317" s="52"/>
      <c r="L317" s="51"/>
    </row>
    <row r="318" spans="3:12" ht="21" customHeight="1" x14ac:dyDescent="0.2">
      <c r="C318" s="128" t="str">
        <f>IF(AND(D318="",A318=""),"",IF(ISBLANK(A318)," ",VLOOKUP(A318,'Tabla de equipos'!$B$3:$D$107,3,FALSE)))</f>
        <v/>
      </c>
      <c r="E318" s="130" t="str">
        <f t="shared" si="5"/>
        <v/>
      </c>
      <c r="F318" s="24"/>
      <c r="H318" s="52"/>
      <c r="L318" s="51"/>
    </row>
    <row r="319" spans="3:12" ht="21" customHeight="1" x14ac:dyDescent="0.2">
      <c r="C319" s="128" t="str">
        <f>IF(AND(D319="",A319=""),"",IF(ISBLANK(A319)," ",VLOOKUP(A319,'Tabla de equipos'!$B$3:$D$107,3,FALSE)))</f>
        <v/>
      </c>
      <c r="E319" s="130" t="str">
        <f t="shared" si="5"/>
        <v/>
      </c>
      <c r="F319" s="24"/>
      <c r="H319" s="52"/>
      <c r="L319" s="51"/>
    </row>
    <row r="320" spans="3:12" ht="21" customHeight="1" x14ac:dyDescent="0.2">
      <c r="C320" s="128" t="str">
        <f>IF(AND(D320="",A320=""),"",IF(ISBLANK(A320)," ",VLOOKUP(A320,'Tabla de equipos'!$B$3:$D$107,3,FALSE)))</f>
        <v/>
      </c>
      <c r="E320" s="130" t="str">
        <f t="shared" si="5"/>
        <v/>
      </c>
      <c r="F320" s="24"/>
      <c r="H320" s="52"/>
      <c r="L320" s="51"/>
    </row>
    <row r="321" spans="3:12" ht="21" customHeight="1" x14ac:dyDescent="0.2">
      <c r="C321" s="128" t="str">
        <f>IF(AND(D321="",A321=""),"",IF(ISBLANK(A321)," ",VLOOKUP(A321,'Tabla de equipos'!$B$3:$D$107,3,FALSE)))</f>
        <v/>
      </c>
      <c r="E321" s="130" t="str">
        <f t="shared" si="5"/>
        <v/>
      </c>
      <c r="F321" s="24"/>
      <c r="H321" s="52"/>
      <c r="L321" s="51"/>
    </row>
    <row r="322" spans="3:12" ht="21" customHeight="1" x14ac:dyDescent="0.2">
      <c r="C322" s="128" t="str">
        <f>IF(AND(D322="",A322=""),"",IF(ISBLANK(A322)," ",VLOOKUP(A322,'Tabla de equipos'!$B$3:$D$107,3,FALSE)))</f>
        <v/>
      </c>
      <c r="E322" s="130" t="str">
        <f t="shared" si="5"/>
        <v/>
      </c>
      <c r="F322" s="24"/>
      <c r="H322" s="52"/>
      <c r="L322" s="51"/>
    </row>
    <row r="323" spans="3:12" ht="21" customHeight="1" x14ac:dyDescent="0.2">
      <c r="C323" s="128" t="str">
        <f>IF(AND(D323="",A323=""),"",IF(ISBLANK(A323)," ",VLOOKUP(A323,'Tabla de equipos'!$B$3:$D$107,3,FALSE)))</f>
        <v/>
      </c>
      <c r="E323" s="130" t="str">
        <f t="shared" si="5"/>
        <v/>
      </c>
      <c r="F323" s="24"/>
      <c r="H323" s="52"/>
      <c r="L323" s="51"/>
    </row>
    <row r="324" spans="3:12" ht="21" customHeight="1" x14ac:dyDescent="0.2">
      <c r="C324" s="128" t="str">
        <f>IF(AND(D324="",A324=""),"",IF(ISBLANK(A324)," ",VLOOKUP(A324,'Tabla de equipos'!$B$3:$D$107,3,FALSE)))</f>
        <v/>
      </c>
      <c r="E324" s="130" t="str">
        <f t="shared" si="5"/>
        <v/>
      </c>
      <c r="F324" s="24"/>
      <c r="H324" s="52"/>
      <c r="L324" s="51"/>
    </row>
    <row r="325" spans="3:12" ht="21" customHeight="1" x14ac:dyDescent="0.2">
      <c r="C325" s="128" t="str">
        <f>IF(AND(D325="",A325=""),"",IF(ISBLANK(A325)," ",VLOOKUP(A325,'Tabla de equipos'!$B$3:$D$107,3,FALSE)))</f>
        <v/>
      </c>
      <c r="E325" s="130" t="str">
        <f t="shared" si="5"/>
        <v/>
      </c>
      <c r="F325" s="24"/>
      <c r="H325" s="52"/>
      <c r="L325" s="51"/>
    </row>
    <row r="326" spans="3:12" ht="21" customHeight="1" x14ac:dyDescent="0.2">
      <c r="C326" s="128" t="str">
        <f>IF(AND(D326="",A326=""),"",IF(ISBLANK(A326)," ",VLOOKUP(A326,'Tabla de equipos'!$B$3:$D$107,3,FALSE)))</f>
        <v/>
      </c>
      <c r="E326" s="130" t="str">
        <f t="shared" si="5"/>
        <v/>
      </c>
      <c r="F326" s="24"/>
      <c r="H326" s="52"/>
      <c r="L326" s="51"/>
    </row>
    <row r="327" spans="3:12" ht="21" customHeight="1" x14ac:dyDescent="0.2">
      <c r="C327" s="128" t="str">
        <f>IF(AND(D327="",A327=""),"",IF(ISBLANK(A327)," ",VLOOKUP(A327,'Tabla de equipos'!$B$3:$D$107,3,FALSE)))</f>
        <v/>
      </c>
      <c r="E327" s="130" t="str">
        <f t="shared" si="5"/>
        <v/>
      </c>
      <c r="F327" s="24"/>
      <c r="H327" s="52"/>
      <c r="L327" s="51"/>
    </row>
    <row r="328" spans="3:12" ht="21" customHeight="1" x14ac:dyDescent="0.2">
      <c r="C328" s="128" t="str">
        <f>IF(AND(D328="",A328=""),"",IF(ISBLANK(A328)," ",VLOOKUP(A328,'Tabla de equipos'!$B$3:$D$107,3,FALSE)))</f>
        <v/>
      </c>
      <c r="E328" s="130" t="str">
        <f t="shared" si="5"/>
        <v/>
      </c>
      <c r="F328" s="24"/>
      <c r="H328" s="52"/>
      <c r="L328" s="51"/>
    </row>
    <row r="329" spans="3:12" ht="21" customHeight="1" x14ac:dyDescent="0.2">
      <c r="C329" s="128" t="str">
        <f>IF(AND(D329="",A329=""),"",IF(ISBLANK(A329)," ",VLOOKUP(A329,'Tabla de equipos'!$B$3:$D$107,3,FALSE)))</f>
        <v/>
      </c>
      <c r="E329" s="130" t="str">
        <f t="shared" si="5"/>
        <v/>
      </c>
      <c r="F329" s="24"/>
      <c r="H329" s="52"/>
      <c r="L329" s="51"/>
    </row>
    <row r="330" spans="3:12" ht="21" customHeight="1" x14ac:dyDescent="0.2">
      <c r="C330" s="128" t="str">
        <f>IF(AND(D330="",A330=""),"",IF(ISBLANK(A330)," ",VLOOKUP(A330,'Tabla de equipos'!$B$3:$D$107,3,FALSE)))</f>
        <v/>
      </c>
      <c r="E330" s="130" t="str">
        <f t="shared" si="5"/>
        <v/>
      </c>
      <c r="F330" s="24"/>
      <c r="H330" s="52"/>
      <c r="L330" s="51"/>
    </row>
    <row r="331" spans="3:12" ht="21" customHeight="1" x14ac:dyDescent="0.2">
      <c r="C331" s="128" t="str">
        <f>IF(AND(D331="",A331=""),"",IF(ISBLANK(A331)," ",VLOOKUP(A331,'Tabla de equipos'!$B$3:$D$107,3,FALSE)))</f>
        <v/>
      </c>
      <c r="E331" s="130" t="str">
        <f t="shared" si="5"/>
        <v/>
      </c>
      <c r="F331" s="24"/>
      <c r="H331" s="52"/>
      <c r="L331" s="51"/>
    </row>
    <row r="332" spans="3:12" ht="21" customHeight="1" x14ac:dyDescent="0.2">
      <c r="C332" s="128" t="str">
        <f>IF(AND(D332="",A332=""),"",IF(ISBLANK(A332)," ",VLOOKUP(A332,'Tabla de equipos'!$B$3:$D$107,3,FALSE)))</f>
        <v/>
      </c>
      <c r="E332" s="130" t="str">
        <f t="shared" si="5"/>
        <v/>
      </c>
      <c r="F332" s="24"/>
      <c r="H332" s="52"/>
      <c r="L332" s="51"/>
    </row>
    <row r="333" spans="3:12" ht="21" customHeight="1" x14ac:dyDescent="0.2">
      <c r="C333" s="128" t="str">
        <f>IF(AND(D333="",A333=""),"",IF(ISBLANK(A333)," ",VLOOKUP(A333,'Tabla de equipos'!$B$3:$D$107,3,FALSE)))</f>
        <v/>
      </c>
      <c r="E333" s="130" t="str">
        <f t="shared" si="5"/>
        <v/>
      </c>
      <c r="F333" s="24"/>
      <c r="H333" s="52"/>
      <c r="L333" s="51"/>
    </row>
    <row r="334" spans="3:12" ht="21" customHeight="1" x14ac:dyDescent="0.2">
      <c r="C334" s="128" t="str">
        <f>IF(AND(D334="",A334=""),"",IF(ISBLANK(A334)," ",VLOOKUP(A334,'Tabla de equipos'!$B$3:$D$107,3,FALSE)))</f>
        <v/>
      </c>
      <c r="E334" s="130" t="str">
        <f t="shared" si="5"/>
        <v/>
      </c>
      <c r="F334" s="24"/>
      <c r="H334" s="52"/>
      <c r="L334" s="51"/>
    </row>
    <row r="335" spans="3:12" ht="21" customHeight="1" x14ac:dyDescent="0.2">
      <c r="C335" s="128" t="str">
        <f>IF(AND(D335="",A335=""),"",IF(ISBLANK(A335)," ",VLOOKUP(A335,'Tabla de equipos'!$B$3:$D$107,3,FALSE)))</f>
        <v/>
      </c>
      <c r="E335" s="130" t="str">
        <f t="shared" si="5"/>
        <v/>
      </c>
      <c r="F335" s="24"/>
      <c r="H335" s="52"/>
      <c r="L335" s="51"/>
    </row>
    <row r="336" spans="3:12" ht="21" customHeight="1" x14ac:dyDescent="0.2">
      <c r="C336" s="128" t="str">
        <f>IF(AND(D336="",A336=""),"",IF(ISBLANK(A336)," ",VLOOKUP(A336,'Tabla de equipos'!$B$3:$D$107,3,FALSE)))</f>
        <v/>
      </c>
      <c r="E336" s="130" t="str">
        <f t="shared" si="5"/>
        <v/>
      </c>
      <c r="F336" s="24"/>
      <c r="H336" s="52"/>
      <c r="L336" s="51"/>
    </row>
    <row r="337" spans="3:12" ht="21" customHeight="1" x14ac:dyDescent="0.2">
      <c r="C337" s="128" t="str">
        <f>IF(AND(D337="",A337=""),"",IF(ISBLANK(A337)," ",VLOOKUP(A337,'Tabla de equipos'!$B$3:$D$107,3,FALSE)))</f>
        <v/>
      </c>
      <c r="E337" s="130" t="str">
        <f t="shared" si="5"/>
        <v/>
      </c>
      <c r="F337" s="24"/>
      <c r="H337" s="52"/>
      <c r="L337" s="51"/>
    </row>
    <row r="338" spans="3:12" ht="21" customHeight="1" x14ac:dyDescent="0.2">
      <c r="C338" s="128" t="str">
        <f>IF(AND(D338="",A338=""),"",IF(ISBLANK(A338)," ",VLOOKUP(A338,'Tabla de equipos'!$B$3:$D$107,3,FALSE)))</f>
        <v/>
      </c>
      <c r="E338" s="130" t="str">
        <f t="shared" ref="E338:E401" si="6">IF(AND(D338="",A338=""),"",IF(AND(A338="",D338&gt;0),"Falta especificar equipo/soporte",IF(AND(D338&gt;0,A338&lt;&gt;""),"","Falta incluir unidades")))</f>
        <v/>
      </c>
      <c r="F338" s="24"/>
      <c r="H338" s="52"/>
      <c r="L338" s="51"/>
    </row>
    <row r="339" spans="3:12" ht="21" customHeight="1" x14ac:dyDescent="0.2">
      <c r="C339" s="128" t="str">
        <f>IF(AND(D339="",A339=""),"",IF(ISBLANK(A339)," ",VLOOKUP(A339,'Tabla de equipos'!$B$3:$D$107,3,FALSE)))</f>
        <v/>
      </c>
      <c r="E339" s="130" t="str">
        <f t="shared" si="6"/>
        <v/>
      </c>
      <c r="F339" s="24"/>
      <c r="H339" s="52"/>
      <c r="L339" s="51"/>
    </row>
    <row r="340" spans="3:12" ht="21" customHeight="1" x14ac:dyDescent="0.2">
      <c r="C340" s="128" t="str">
        <f>IF(AND(D340="",A340=""),"",IF(ISBLANK(A340)," ",VLOOKUP(A340,'Tabla de equipos'!$B$3:$D$107,3,FALSE)))</f>
        <v/>
      </c>
      <c r="E340" s="130" t="str">
        <f t="shared" si="6"/>
        <v/>
      </c>
      <c r="F340" s="24"/>
      <c r="H340" s="52"/>
      <c r="L340" s="51"/>
    </row>
    <row r="341" spans="3:12" ht="21" customHeight="1" x14ac:dyDescent="0.2">
      <c r="C341" s="128" t="str">
        <f>IF(AND(D341="",A341=""),"",IF(ISBLANK(A341)," ",VLOOKUP(A341,'Tabla de equipos'!$B$3:$D$107,3,FALSE)))</f>
        <v/>
      </c>
      <c r="E341" s="130" t="str">
        <f t="shared" si="6"/>
        <v/>
      </c>
      <c r="F341" s="24"/>
      <c r="H341" s="52"/>
      <c r="L341" s="51"/>
    </row>
    <row r="342" spans="3:12" ht="21" customHeight="1" x14ac:dyDescent="0.2">
      <c r="C342" s="128" t="str">
        <f>IF(AND(D342="",A342=""),"",IF(ISBLANK(A342)," ",VLOOKUP(A342,'Tabla de equipos'!$B$3:$D$107,3,FALSE)))</f>
        <v/>
      </c>
      <c r="E342" s="130" t="str">
        <f t="shared" si="6"/>
        <v/>
      </c>
      <c r="F342" s="24"/>
      <c r="H342" s="52"/>
      <c r="L342" s="51"/>
    </row>
    <row r="343" spans="3:12" ht="21" customHeight="1" x14ac:dyDescent="0.2">
      <c r="C343" s="128" t="str">
        <f>IF(AND(D343="",A343=""),"",IF(ISBLANK(A343)," ",VLOOKUP(A343,'Tabla de equipos'!$B$3:$D$107,3,FALSE)))</f>
        <v/>
      </c>
      <c r="E343" s="130" t="str">
        <f t="shared" si="6"/>
        <v/>
      </c>
      <c r="F343" s="24"/>
      <c r="H343" s="52"/>
      <c r="L343" s="51"/>
    </row>
    <row r="344" spans="3:12" ht="21" customHeight="1" x14ac:dyDescent="0.2">
      <c r="C344" s="128" t="str">
        <f>IF(AND(D344="",A344=""),"",IF(ISBLANK(A344)," ",VLOOKUP(A344,'Tabla de equipos'!$B$3:$D$107,3,FALSE)))</f>
        <v/>
      </c>
      <c r="E344" s="130" t="str">
        <f t="shared" si="6"/>
        <v/>
      </c>
      <c r="F344" s="24"/>
      <c r="H344" s="52"/>
      <c r="L344" s="51"/>
    </row>
    <row r="345" spans="3:12" ht="21" customHeight="1" x14ac:dyDescent="0.2">
      <c r="C345" s="128" t="str">
        <f>IF(AND(D345="",A345=""),"",IF(ISBLANK(A345)," ",VLOOKUP(A345,'Tabla de equipos'!$B$3:$D$107,3,FALSE)))</f>
        <v/>
      </c>
      <c r="E345" s="130" t="str">
        <f t="shared" si="6"/>
        <v/>
      </c>
      <c r="F345" s="24"/>
      <c r="H345" s="52"/>
      <c r="L345" s="51"/>
    </row>
    <row r="346" spans="3:12" ht="21" customHeight="1" x14ac:dyDescent="0.2">
      <c r="C346" s="128" t="str">
        <f>IF(AND(D346="",A346=""),"",IF(ISBLANK(A346)," ",VLOOKUP(A346,'Tabla de equipos'!$B$3:$D$107,3,FALSE)))</f>
        <v/>
      </c>
      <c r="E346" s="130" t="str">
        <f t="shared" si="6"/>
        <v/>
      </c>
      <c r="F346" s="24"/>
      <c r="H346" s="52"/>
      <c r="L346" s="51"/>
    </row>
    <row r="347" spans="3:12" ht="21" customHeight="1" x14ac:dyDescent="0.2">
      <c r="C347" s="128" t="str">
        <f>IF(AND(D347="",A347=""),"",IF(ISBLANK(A347)," ",VLOOKUP(A347,'Tabla de equipos'!$B$3:$D$107,3,FALSE)))</f>
        <v/>
      </c>
      <c r="E347" s="130" t="str">
        <f t="shared" si="6"/>
        <v/>
      </c>
      <c r="F347" s="24"/>
      <c r="H347" s="52"/>
      <c r="L347" s="51"/>
    </row>
    <row r="348" spans="3:12" ht="21" customHeight="1" x14ac:dyDescent="0.2">
      <c r="C348" s="128" t="str">
        <f>IF(AND(D348="",A348=""),"",IF(ISBLANK(A348)," ",VLOOKUP(A348,'Tabla de equipos'!$B$3:$D$107,3,FALSE)))</f>
        <v/>
      </c>
      <c r="E348" s="130" t="str">
        <f t="shared" si="6"/>
        <v/>
      </c>
      <c r="F348" s="24"/>
      <c r="H348" s="52"/>
      <c r="L348" s="51"/>
    </row>
    <row r="349" spans="3:12" ht="21" customHeight="1" x14ac:dyDescent="0.2">
      <c r="C349" s="128" t="str">
        <f>IF(AND(D349="",A349=""),"",IF(ISBLANK(A349)," ",VLOOKUP(A349,'Tabla de equipos'!$B$3:$D$107,3,FALSE)))</f>
        <v/>
      </c>
      <c r="E349" s="130" t="str">
        <f t="shared" si="6"/>
        <v/>
      </c>
      <c r="F349" s="24"/>
      <c r="H349" s="52"/>
      <c r="L349" s="51"/>
    </row>
    <row r="350" spans="3:12" ht="21" customHeight="1" x14ac:dyDescent="0.2">
      <c r="C350" s="128" t="str">
        <f>IF(AND(D350="",A350=""),"",IF(ISBLANK(A350)," ",VLOOKUP(A350,'Tabla de equipos'!$B$3:$D$107,3,FALSE)))</f>
        <v/>
      </c>
      <c r="E350" s="130" t="str">
        <f t="shared" si="6"/>
        <v/>
      </c>
      <c r="F350" s="24"/>
      <c r="H350" s="52"/>
      <c r="L350" s="51"/>
    </row>
    <row r="351" spans="3:12" ht="21" customHeight="1" x14ac:dyDescent="0.2">
      <c r="C351" s="128" t="str">
        <f>IF(AND(D351="",A351=""),"",IF(ISBLANK(A351)," ",VLOOKUP(A351,'Tabla de equipos'!$B$3:$D$107,3,FALSE)))</f>
        <v/>
      </c>
      <c r="E351" s="130" t="str">
        <f t="shared" si="6"/>
        <v/>
      </c>
      <c r="F351" s="24"/>
      <c r="H351" s="52"/>
      <c r="L351" s="51"/>
    </row>
    <row r="352" spans="3:12" ht="21" customHeight="1" x14ac:dyDescent="0.2">
      <c r="C352" s="128" t="str">
        <f>IF(AND(D352="",A352=""),"",IF(ISBLANK(A352)," ",VLOOKUP(A352,'Tabla de equipos'!$B$3:$D$107,3,FALSE)))</f>
        <v/>
      </c>
      <c r="E352" s="130" t="str">
        <f t="shared" si="6"/>
        <v/>
      </c>
      <c r="F352" s="24"/>
      <c r="H352" s="52"/>
      <c r="L352" s="51"/>
    </row>
    <row r="353" spans="3:12" ht="21" customHeight="1" x14ac:dyDescent="0.2">
      <c r="C353" s="128" t="str">
        <f>IF(AND(D353="",A353=""),"",IF(ISBLANK(A353)," ",VLOOKUP(A353,'Tabla de equipos'!$B$3:$D$107,3,FALSE)))</f>
        <v/>
      </c>
      <c r="E353" s="130" t="str">
        <f t="shared" si="6"/>
        <v/>
      </c>
      <c r="F353" s="24"/>
      <c r="H353" s="52"/>
      <c r="L353" s="51"/>
    </row>
    <row r="354" spans="3:12" ht="21" customHeight="1" x14ac:dyDescent="0.2">
      <c r="C354" s="128" t="str">
        <f>IF(AND(D354="",A354=""),"",IF(ISBLANK(A354)," ",VLOOKUP(A354,'Tabla de equipos'!$B$3:$D$107,3,FALSE)))</f>
        <v/>
      </c>
      <c r="E354" s="130" t="str">
        <f t="shared" si="6"/>
        <v/>
      </c>
      <c r="F354" s="24"/>
      <c r="H354" s="52"/>
      <c r="L354" s="51"/>
    </row>
    <row r="355" spans="3:12" ht="21" customHeight="1" x14ac:dyDescent="0.2">
      <c r="C355" s="128" t="str">
        <f>IF(AND(D355="",A355=""),"",IF(ISBLANK(A355)," ",VLOOKUP(A355,'Tabla de equipos'!$B$3:$D$107,3,FALSE)))</f>
        <v/>
      </c>
      <c r="E355" s="130" t="str">
        <f t="shared" si="6"/>
        <v/>
      </c>
      <c r="F355" s="24"/>
      <c r="H355" s="52"/>
      <c r="L355" s="51"/>
    </row>
    <row r="356" spans="3:12" ht="21" customHeight="1" x14ac:dyDescent="0.2">
      <c r="C356" s="128" t="str">
        <f>IF(AND(D356="",A356=""),"",IF(ISBLANK(A356)," ",VLOOKUP(A356,'Tabla de equipos'!$B$3:$D$107,3,FALSE)))</f>
        <v/>
      </c>
      <c r="E356" s="130" t="str">
        <f t="shared" si="6"/>
        <v/>
      </c>
      <c r="F356" s="24"/>
      <c r="H356" s="52"/>
      <c r="L356" s="51"/>
    </row>
    <row r="357" spans="3:12" ht="21" customHeight="1" x14ac:dyDescent="0.2">
      <c r="C357" s="128" t="str">
        <f>IF(AND(D357="",A357=""),"",IF(ISBLANK(A357)," ",VLOOKUP(A357,'Tabla de equipos'!$B$3:$D$107,3,FALSE)))</f>
        <v/>
      </c>
      <c r="E357" s="130" t="str">
        <f t="shared" si="6"/>
        <v/>
      </c>
      <c r="F357" s="24"/>
      <c r="H357" s="52"/>
      <c r="L357" s="51"/>
    </row>
    <row r="358" spans="3:12" ht="21" customHeight="1" x14ac:dyDescent="0.2">
      <c r="C358" s="128" t="str">
        <f>IF(AND(D358="",A358=""),"",IF(ISBLANK(A358)," ",VLOOKUP(A358,'Tabla de equipos'!$B$3:$D$107,3,FALSE)))</f>
        <v/>
      </c>
      <c r="E358" s="130" t="str">
        <f t="shared" si="6"/>
        <v/>
      </c>
      <c r="F358" s="24"/>
      <c r="H358" s="52"/>
      <c r="L358" s="51"/>
    </row>
    <row r="359" spans="3:12" ht="21" customHeight="1" x14ac:dyDescent="0.2">
      <c r="C359" s="128" t="str">
        <f>IF(AND(D359="",A359=""),"",IF(ISBLANK(A359)," ",VLOOKUP(A359,'Tabla de equipos'!$B$3:$D$107,3,FALSE)))</f>
        <v/>
      </c>
      <c r="E359" s="130" t="str">
        <f t="shared" si="6"/>
        <v/>
      </c>
      <c r="F359" s="24"/>
      <c r="H359" s="52"/>
      <c r="L359" s="51"/>
    </row>
    <row r="360" spans="3:12" ht="21" customHeight="1" x14ac:dyDescent="0.2">
      <c r="C360" s="128" t="str">
        <f>IF(AND(D360="",A360=""),"",IF(ISBLANK(A360)," ",VLOOKUP(A360,'Tabla de equipos'!$B$3:$D$107,3,FALSE)))</f>
        <v/>
      </c>
      <c r="E360" s="130" t="str">
        <f t="shared" si="6"/>
        <v/>
      </c>
      <c r="F360" s="24"/>
      <c r="H360" s="52"/>
      <c r="L360" s="51"/>
    </row>
    <row r="361" spans="3:12" ht="21" customHeight="1" x14ac:dyDescent="0.2">
      <c r="C361" s="128" t="str">
        <f>IF(AND(D361="",A361=""),"",IF(ISBLANK(A361)," ",VLOOKUP(A361,'Tabla de equipos'!$B$3:$D$107,3,FALSE)))</f>
        <v/>
      </c>
      <c r="E361" s="130" t="str">
        <f t="shared" si="6"/>
        <v/>
      </c>
      <c r="F361" s="24"/>
      <c r="H361" s="52"/>
      <c r="L361" s="51"/>
    </row>
    <row r="362" spans="3:12" ht="21" customHeight="1" x14ac:dyDescent="0.2">
      <c r="C362" s="128" t="str">
        <f>IF(AND(D362="",A362=""),"",IF(ISBLANK(A362)," ",VLOOKUP(A362,'Tabla de equipos'!$B$3:$D$107,3,FALSE)))</f>
        <v/>
      </c>
      <c r="E362" s="130" t="str">
        <f t="shared" si="6"/>
        <v/>
      </c>
      <c r="F362" s="24"/>
      <c r="H362" s="52"/>
      <c r="L362" s="51"/>
    </row>
    <row r="363" spans="3:12" ht="21" customHeight="1" x14ac:dyDescent="0.2">
      <c r="C363" s="128" t="str">
        <f>IF(AND(D363="",A363=""),"",IF(ISBLANK(A363)," ",VLOOKUP(A363,'Tabla de equipos'!$B$3:$D$107,3,FALSE)))</f>
        <v/>
      </c>
      <c r="E363" s="130" t="str">
        <f t="shared" si="6"/>
        <v/>
      </c>
      <c r="F363" s="24"/>
      <c r="H363" s="52"/>
      <c r="L363" s="51"/>
    </row>
    <row r="364" spans="3:12" ht="21" customHeight="1" x14ac:dyDescent="0.2">
      <c r="C364" s="128" t="str">
        <f>IF(AND(D364="",A364=""),"",IF(ISBLANK(A364)," ",VLOOKUP(A364,'Tabla de equipos'!$B$3:$D$107,3,FALSE)))</f>
        <v/>
      </c>
      <c r="E364" s="130" t="str">
        <f t="shared" si="6"/>
        <v/>
      </c>
      <c r="F364" s="24"/>
      <c r="H364" s="52"/>
      <c r="L364" s="51"/>
    </row>
    <row r="365" spans="3:12" ht="21" customHeight="1" x14ac:dyDescent="0.2">
      <c r="C365" s="128" t="str">
        <f>IF(AND(D365="",A365=""),"",IF(ISBLANK(A365)," ",VLOOKUP(A365,'Tabla de equipos'!$B$3:$D$107,3,FALSE)))</f>
        <v/>
      </c>
      <c r="E365" s="130" t="str">
        <f t="shared" si="6"/>
        <v/>
      </c>
      <c r="F365" s="24"/>
      <c r="H365" s="52"/>
      <c r="L365" s="51"/>
    </row>
    <row r="366" spans="3:12" ht="21" customHeight="1" x14ac:dyDescent="0.2">
      <c r="C366" s="128" t="str">
        <f>IF(AND(D366="",A366=""),"",IF(ISBLANK(A366)," ",VLOOKUP(A366,'Tabla de equipos'!$B$3:$D$107,3,FALSE)))</f>
        <v/>
      </c>
      <c r="E366" s="130" t="str">
        <f t="shared" si="6"/>
        <v/>
      </c>
      <c r="F366" s="24"/>
      <c r="H366" s="52"/>
      <c r="L366" s="51"/>
    </row>
    <row r="367" spans="3:12" ht="21" customHeight="1" x14ac:dyDescent="0.2">
      <c r="C367" s="128" t="str">
        <f>IF(AND(D367="",A367=""),"",IF(ISBLANK(A367)," ",VLOOKUP(A367,'Tabla de equipos'!$B$3:$D$107,3,FALSE)))</f>
        <v/>
      </c>
      <c r="E367" s="130" t="str">
        <f t="shared" si="6"/>
        <v/>
      </c>
      <c r="F367" s="24"/>
      <c r="H367" s="52"/>
      <c r="L367" s="51"/>
    </row>
    <row r="368" spans="3:12" ht="21" customHeight="1" x14ac:dyDescent="0.2">
      <c r="C368" s="128" t="str">
        <f>IF(AND(D368="",A368=""),"",IF(ISBLANK(A368)," ",VLOOKUP(A368,'Tabla de equipos'!$B$3:$D$107,3,FALSE)))</f>
        <v/>
      </c>
      <c r="E368" s="130" t="str">
        <f t="shared" si="6"/>
        <v/>
      </c>
      <c r="F368" s="24"/>
      <c r="H368" s="52"/>
      <c r="L368" s="51"/>
    </row>
    <row r="369" spans="3:12" ht="21" customHeight="1" x14ac:dyDescent="0.2">
      <c r="C369" s="128" t="str">
        <f>IF(AND(D369="",A369=""),"",IF(ISBLANK(A369)," ",VLOOKUP(A369,'Tabla de equipos'!$B$3:$D$107,3,FALSE)))</f>
        <v/>
      </c>
      <c r="E369" s="130" t="str">
        <f t="shared" si="6"/>
        <v/>
      </c>
      <c r="F369" s="24"/>
      <c r="H369" s="52"/>
      <c r="L369" s="51"/>
    </row>
    <row r="370" spans="3:12" ht="21" customHeight="1" x14ac:dyDescent="0.2">
      <c r="C370" s="128" t="str">
        <f>IF(AND(D370="",A370=""),"",IF(ISBLANK(A370)," ",VLOOKUP(A370,'Tabla de equipos'!$B$3:$D$107,3,FALSE)))</f>
        <v/>
      </c>
      <c r="E370" s="130" t="str">
        <f t="shared" si="6"/>
        <v/>
      </c>
      <c r="F370" s="24"/>
      <c r="H370" s="52"/>
      <c r="L370" s="51"/>
    </row>
    <row r="371" spans="3:12" ht="21" customHeight="1" x14ac:dyDescent="0.2">
      <c r="C371" s="128" t="str">
        <f>IF(AND(D371="",A371=""),"",IF(ISBLANK(A371)," ",VLOOKUP(A371,'Tabla de equipos'!$B$3:$D$107,3,FALSE)))</f>
        <v/>
      </c>
      <c r="E371" s="130" t="str">
        <f t="shared" si="6"/>
        <v/>
      </c>
      <c r="F371" s="24"/>
      <c r="H371" s="52"/>
      <c r="L371" s="51"/>
    </row>
    <row r="372" spans="3:12" ht="21" customHeight="1" x14ac:dyDescent="0.2">
      <c r="C372" s="128" t="str">
        <f>IF(AND(D372="",A372=""),"",IF(ISBLANK(A372)," ",VLOOKUP(A372,'Tabla de equipos'!$B$3:$D$107,3,FALSE)))</f>
        <v/>
      </c>
      <c r="E372" s="130" t="str">
        <f t="shared" si="6"/>
        <v/>
      </c>
      <c r="F372" s="24"/>
      <c r="H372" s="52"/>
      <c r="L372" s="51"/>
    </row>
    <row r="373" spans="3:12" ht="21" customHeight="1" x14ac:dyDescent="0.2">
      <c r="C373" s="128" t="str">
        <f>IF(AND(D373="",A373=""),"",IF(ISBLANK(A373)," ",VLOOKUP(A373,'Tabla de equipos'!$B$3:$D$107,3,FALSE)))</f>
        <v/>
      </c>
      <c r="E373" s="130" t="str">
        <f t="shared" si="6"/>
        <v/>
      </c>
      <c r="F373" s="24"/>
      <c r="H373" s="52"/>
      <c r="L373" s="51"/>
    </row>
    <row r="374" spans="3:12" ht="21" customHeight="1" x14ac:dyDescent="0.2">
      <c r="C374" s="128" t="str">
        <f>IF(AND(D374="",A374=""),"",IF(ISBLANK(A374)," ",VLOOKUP(A374,'Tabla de equipos'!$B$3:$D$107,3,FALSE)))</f>
        <v/>
      </c>
      <c r="E374" s="130" t="str">
        <f t="shared" si="6"/>
        <v/>
      </c>
      <c r="F374" s="24"/>
      <c r="H374" s="52"/>
      <c r="L374" s="51"/>
    </row>
    <row r="375" spans="3:12" ht="21" customHeight="1" x14ac:dyDescent="0.2">
      <c r="C375" s="128" t="str">
        <f>IF(AND(D375="",A375=""),"",IF(ISBLANK(A375)," ",VLOOKUP(A375,'Tabla de equipos'!$B$3:$D$107,3,FALSE)))</f>
        <v/>
      </c>
      <c r="E375" s="130" t="str">
        <f t="shared" si="6"/>
        <v/>
      </c>
      <c r="F375" s="24"/>
      <c r="H375" s="52"/>
      <c r="L375" s="51"/>
    </row>
    <row r="376" spans="3:12" ht="21" customHeight="1" x14ac:dyDescent="0.2">
      <c r="C376" s="128" t="str">
        <f>IF(AND(D376="",A376=""),"",IF(ISBLANK(A376)," ",VLOOKUP(A376,'Tabla de equipos'!$B$3:$D$107,3,FALSE)))</f>
        <v/>
      </c>
      <c r="E376" s="130" t="str">
        <f t="shared" si="6"/>
        <v/>
      </c>
      <c r="F376" s="24"/>
      <c r="H376" s="52"/>
      <c r="L376" s="51"/>
    </row>
    <row r="377" spans="3:12" ht="21" customHeight="1" x14ac:dyDescent="0.2">
      <c r="C377" s="128" t="str">
        <f>IF(AND(D377="",A377=""),"",IF(ISBLANK(A377)," ",VLOOKUP(A377,'Tabla de equipos'!$B$3:$D$107,3,FALSE)))</f>
        <v/>
      </c>
      <c r="E377" s="130" t="str">
        <f t="shared" si="6"/>
        <v/>
      </c>
      <c r="F377" s="24"/>
      <c r="H377" s="52"/>
      <c r="L377" s="51"/>
    </row>
    <row r="378" spans="3:12" ht="21" customHeight="1" x14ac:dyDescent="0.2">
      <c r="C378" s="128" t="str">
        <f>IF(AND(D378="",A378=""),"",IF(ISBLANK(A378)," ",VLOOKUP(A378,'Tabla de equipos'!$B$3:$D$107,3,FALSE)))</f>
        <v/>
      </c>
      <c r="E378" s="130" t="str">
        <f t="shared" si="6"/>
        <v/>
      </c>
      <c r="F378" s="24"/>
      <c r="H378" s="52"/>
      <c r="L378" s="51"/>
    </row>
    <row r="379" spans="3:12" ht="21" customHeight="1" x14ac:dyDescent="0.2">
      <c r="C379" s="128" t="str">
        <f>IF(AND(D379="",A379=""),"",IF(ISBLANK(A379)," ",VLOOKUP(A379,'Tabla de equipos'!$B$3:$D$107,3,FALSE)))</f>
        <v/>
      </c>
      <c r="E379" s="130" t="str">
        <f t="shared" si="6"/>
        <v/>
      </c>
      <c r="F379" s="24"/>
      <c r="H379" s="52"/>
      <c r="L379" s="51"/>
    </row>
    <row r="380" spans="3:12" ht="21" customHeight="1" x14ac:dyDescent="0.2">
      <c r="C380" s="128" t="str">
        <f>IF(AND(D380="",A380=""),"",IF(ISBLANK(A380)," ",VLOOKUP(A380,'Tabla de equipos'!$B$3:$D$107,3,FALSE)))</f>
        <v/>
      </c>
      <c r="E380" s="130" t="str">
        <f t="shared" si="6"/>
        <v/>
      </c>
      <c r="F380" s="24"/>
      <c r="H380" s="52"/>
      <c r="L380" s="51"/>
    </row>
    <row r="381" spans="3:12" ht="21" customHeight="1" x14ac:dyDescent="0.2">
      <c r="C381" s="128" t="str">
        <f>IF(AND(D381="",A381=""),"",IF(ISBLANK(A381)," ",VLOOKUP(A381,'Tabla de equipos'!$B$3:$D$107,3,FALSE)))</f>
        <v/>
      </c>
      <c r="E381" s="130" t="str">
        <f t="shared" si="6"/>
        <v/>
      </c>
      <c r="F381" s="24"/>
      <c r="H381" s="52"/>
      <c r="L381" s="51"/>
    </row>
    <row r="382" spans="3:12" ht="21" customHeight="1" x14ac:dyDescent="0.2">
      <c r="C382" s="128" t="str">
        <f>IF(AND(D382="",A382=""),"",IF(ISBLANK(A382)," ",VLOOKUP(A382,'Tabla de equipos'!$B$3:$D$107,3,FALSE)))</f>
        <v/>
      </c>
      <c r="E382" s="130" t="str">
        <f t="shared" si="6"/>
        <v/>
      </c>
      <c r="F382" s="24"/>
      <c r="H382" s="52"/>
      <c r="L382" s="51"/>
    </row>
    <row r="383" spans="3:12" ht="21" customHeight="1" x14ac:dyDescent="0.2">
      <c r="C383" s="128" t="str">
        <f>IF(AND(D383="",A383=""),"",IF(ISBLANK(A383)," ",VLOOKUP(A383,'Tabla de equipos'!$B$3:$D$107,3,FALSE)))</f>
        <v/>
      </c>
      <c r="E383" s="130" t="str">
        <f t="shared" si="6"/>
        <v/>
      </c>
      <c r="F383" s="24"/>
      <c r="H383" s="52"/>
      <c r="L383" s="51"/>
    </row>
    <row r="384" spans="3:12" ht="21" customHeight="1" x14ac:dyDescent="0.2">
      <c r="C384" s="128" t="str">
        <f>IF(AND(D384="",A384=""),"",IF(ISBLANK(A384)," ",VLOOKUP(A384,'Tabla de equipos'!$B$3:$D$107,3,FALSE)))</f>
        <v/>
      </c>
      <c r="E384" s="130" t="str">
        <f t="shared" si="6"/>
        <v/>
      </c>
      <c r="F384" s="24"/>
      <c r="H384" s="52"/>
      <c r="L384" s="51"/>
    </row>
    <row r="385" spans="3:12" ht="21" customHeight="1" x14ac:dyDescent="0.2">
      <c r="C385" s="128" t="str">
        <f>IF(AND(D385="",A385=""),"",IF(ISBLANK(A385)," ",VLOOKUP(A385,'Tabla de equipos'!$B$3:$D$107,3,FALSE)))</f>
        <v/>
      </c>
      <c r="E385" s="130" t="str">
        <f t="shared" si="6"/>
        <v/>
      </c>
      <c r="F385" s="24"/>
      <c r="H385" s="52"/>
      <c r="L385" s="51"/>
    </row>
    <row r="386" spans="3:12" ht="21" customHeight="1" x14ac:dyDescent="0.2">
      <c r="C386" s="128" t="str">
        <f>IF(AND(D386="",A386=""),"",IF(ISBLANK(A386)," ",VLOOKUP(A386,'Tabla de equipos'!$B$3:$D$107,3,FALSE)))</f>
        <v/>
      </c>
      <c r="E386" s="130" t="str">
        <f t="shared" si="6"/>
        <v/>
      </c>
      <c r="F386" s="24"/>
      <c r="H386" s="52"/>
      <c r="L386" s="51"/>
    </row>
    <row r="387" spans="3:12" ht="21" customHeight="1" x14ac:dyDescent="0.2">
      <c r="C387" s="128" t="str">
        <f>IF(AND(D387="",A387=""),"",IF(ISBLANK(A387)," ",VLOOKUP(A387,'Tabla de equipos'!$B$3:$D$107,3,FALSE)))</f>
        <v/>
      </c>
      <c r="E387" s="130" t="str">
        <f t="shared" si="6"/>
        <v/>
      </c>
      <c r="F387" s="24"/>
      <c r="H387" s="52"/>
      <c r="L387" s="51"/>
    </row>
    <row r="388" spans="3:12" ht="21" customHeight="1" x14ac:dyDescent="0.2">
      <c r="C388" s="128" t="str">
        <f>IF(AND(D388="",A388=""),"",IF(ISBLANK(A388)," ",VLOOKUP(A388,'Tabla de equipos'!$B$3:$D$107,3,FALSE)))</f>
        <v/>
      </c>
      <c r="E388" s="130" t="str">
        <f t="shared" si="6"/>
        <v/>
      </c>
      <c r="F388" s="24"/>
      <c r="H388" s="52"/>
      <c r="L388" s="51"/>
    </row>
    <row r="389" spans="3:12" ht="21" customHeight="1" x14ac:dyDescent="0.2">
      <c r="C389" s="128" t="str">
        <f>IF(AND(D389="",A389=""),"",IF(ISBLANK(A389)," ",VLOOKUP(A389,'Tabla de equipos'!$B$3:$D$107,3,FALSE)))</f>
        <v/>
      </c>
      <c r="E389" s="130" t="str">
        <f t="shared" si="6"/>
        <v/>
      </c>
      <c r="F389" s="24"/>
      <c r="H389" s="52"/>
      <c r="L389" s="51"/>
    </row>
    <row r="390" spans="3:12" ht="21" customHeight="1" x14ac:dyDescent="0.2">
      <c r="C390" s="128" t="str">
        <f>IF(AND(D390="",A390=""),"",IF(ISBLANK(A390)," ",VLOOKUP(A390,'Tabla de equipos'!$B$3:$D$107,3,FALSE)))</f>
        <v/>
      </c>
      <c r="E390" s="130" t="str">
        <f t="shared" si="6"/>
        <v/>
      </c>
      <c r="F390" s="24"/>
      <c r="H390" s="52"/>
      <c r="L390" s="51"/>
    </row>
    <row r="391" spans="3:12" ht="21" customHeight="1" x14ac:dyDescent="0.2">
      <c r="C391" s="128" t="str">
        <f>IF(AND(D391="",A391=""),"",IF(ISBLANK(A391)," ",VLOOKUP(A391,'Tabla de equipos'!$B$3:$D$107,3,FALSE)))</f>
        <v/>
      </c>
      <c r="E391" s="130" t="str">
        <f t="shared" si="6"/>
        <v/>
      </c>
      <c r="F391" s="24"/>
      <c r="H391" s="52"/>
      <c r="L391" s="51"/>
    </row>
    <row r="392" spans="3:12" ht="21" customHeight="1" x14ac:dyDescent="0.2">
      <c r="C392" s="128" t="str">
        <f>IF(AND(D392="",A392=""),"",IF(ISBLANK(A392)," ",VLOOKUP(A392,'Tabla de equipos'!$B$3:$D$107,3,FALSE)))</f>
        <v/>
      </c>
      <c r="E392" s="130" t="str">
        <f t="shared" si="6"/>
        <v/>
      </c>
      <c r="F392" s="24"/>
      <c r="H392" s="52"/>
      <c r="L392" s="51"/>
    </row>
    <row r="393" spans="3:12" ht="21" customHeight="1" x14ac:dyDescent="0.2">
      <c r="C393" s="128" t="str">
        <f>IF(AND(D393="",A393=""),"",IF(ISBLANK(A393)," ",VLOOKUP(A393,'Tabla de equipos'!$B$3:$D$107,3,FALSE)))</f>
        <v/>
      </c>
      <c r="E393" s="130" t="str">
        <f t="shared" si="6"/>
        <v/>
      </c>
      <c r="F393" s="24"/>
      <c r="H393" s="52"/>
      <c r="L393" s="51"/>
    </row>
    <row r="394" spans="3:12" ht="21" customHeight="1" x14ac:dyDescent="0.2">
      <c r="C394" s="128" t="str">
        <f>IF(AND(D394="",A394=""),"",IF(ISBLANK(A394)," ",VLOOKUP(A394,'Tabla de equipos'!$B$3:$D$107,3,FALSE)))</f>
        <v/>
      </c>
      <c r="E394" s="130" t="str">
        <f t="shared" si="6"/>
        <v/>
      </c>
      <c r="F394" s="24"/>
      <c r="H394" s="52"/>
      <c r="L394" s="51"/>
    </row>
    <row r="395" spans="3:12" ht="21" customHeight="1" x14ac:dyDescent="0.2">
      <c r="C395" s="128" t="str">
        <f>IF(AND(D395="",A395=""),"",IF(ISBLANK(A395)," ",VLOOKUP(A395,'Tabla de equipos'!$B$3:$D$107,3,FALSE)))</f>
        <v/>
      </c>
      <c r="E395" s="130" t="str">
        <f t="shared" si="6"/>
        <v/>
      </c>
      <c r="F395" s="24"/>
      <c r="H395" s="52"/>
      <c r="L395" s="51"/>
    </row>
    <row r="396" spans="3:12" ht="21" customHeight="1" x14ac:dyDescent="0.2">
      <c r="C396" s="128" t="str">
        <f>IF(AND(D396="",A396=""),"",IF(ISBLANK(A396)," ",VLOOKUP(A396,'Tabla de equipos'!$B$3:$D$107,3,FALSE)))</f>
        <v/>
      </c>
      <c r="E396" s="130" t="str">
        <f t="shared" si="6"/>
        <v/>
      </c>
      <c r="F396" s="24"/>
      <c r="H396" s="52"/>
      <c r="L396" s="51"/>
    </row>
    <row r="397" spans="3:12" ht="21" customHeight="1" x14ac:dyDescent="0.2">
      <c r="C397" s="128" t="str">
        <f>IF(AND(D397="",A397=""),"",IF(ISBLANK(A397)," ",VLOOKUP(A397,'Tabla de equipos'!$B$3:$D$107,3,FALSE)))</f>
        <v/>
      </c>
      <c r="E397" s="130" t="str">
        <f t="shared" si="6"/>
        <v/>
      </c>
      <c r="F397" s="24"/>
      <c r="H397" s="52"/>
      <c r="L397" s="51"/>
    </row>
    <row r="398" spans="3:12" ht="21" customHeight="1" x14ac:dyDescent="0.2">
      <c r="C398" s="128" t="str">
        <f>IF(AND(D398="",A398=""),"",IF(ISBLANK(A398)," ",VLOOKUP(A398,'Tabla de equipos'!$B$3:$D$107,3,FALSE)))</f>
        <v/>
      </c>
      <c r="E398" s="130" t="str">
        <f t="shared" si="6"/>
        <v/>
      </c>
      <c r="F398" s="24"/>
      <c r="H398" s="52"/>
      <c r="L398" s="51"/>
    </row>
    <row r="399" spans="3:12" ht="21" customHeight="1" x14ac:dyDescent="0.2">
      <c r="C399" s="128" t="str">
        <f>IF(AND(D399="",A399=""),"",IF(ISBLANK(A399)," ",VLOOKUP(A399,'Tabla de equipos'!$B$3:$D$107,3,FALSE)))</f>
        <v/>
      </c>
      <c r="E399" s="130" t="str">
        <f t="shared" si="6"/>
        <v/>
      </c>
      <c r="F399" s="24"/>
      <c r="H399" s="52"/>
      <c r="L399" s="51"/>
    </row>
    <row r="400" spans="3:12" ht="21" customHeight="1" x14ac:dyDescent="0.2">
      <c r="C400" s="128" t="str">
        <f>IF(AND(D400="",A400=""),"",IF(ISBLANK(A400)," ",VLOOKUP(A400,'Tabla de equipos'!$B$3:$D$107,3,FALSE)))</f>
        <v/>
      </c>
      <c r="E400" s="130" t="str">
        <f t="shared" si="6"/>
        <v/>
      </c>
      <c r="F400" s="24"/>
      <c r="H400" s="52"/>
      <c r="L400" s="51"/>
    </row>
    <row r="401" spans="3:12" ht="21" customHeight="1" x14ac:dyDescent="0.2">
      <c r="C401" s="128" t="str">
        <f>IF(AND(D401="",A401=""),"",IF(ISBLANK(A401)," ",VLOOKUP(A401,'Tabla de equipos'!$B$3:$D$107,3,FALSE)))</f>
        <v/>
      </c>
      <c r="E401" s="130" t="str">
        <f t="shared" si="6"/>
        <v/>
      </c>
      <c r="F401" s="24"/>
      <c r="H401" s="52"/>
      <c r="L401" s="51"/>
    </row>
    <row r="402" spans="3:12" ht="21" customHeight="1" x14ac:dyDescent="0.2">
      <c r="C402" s="128" t="str">
        <f>IF(AND(D402="",A402=""),"",IF(ISBLANK(A402)," ",VLOOKUP(A402,'Tabla de equipos'!$B$3:$D$107,3,FALSE)))</f>
        <v/>
      </c>
      <c r="E402" s="130" t="str">
        <f t="shared" ref="E402:E465" si="7">IF(AND(D402="",A402=""),"",IF(AND(A402="",D402&gt;0),"Falta especificar equipo/soporte",IF(AND(D402&gt;0,A402&lt;&gt;""),"","Falta incluir unidades")))</f>
        <v/>
      </c>
      <c r="F402" s="24"/>
      <c r="H402" s="52"/>
      <c r="L402" s="51"/>
    </row>
    <row r="403" spans="3:12" ht="21" customHeight="1" x14ac:dyDescent="0.2">
      <c r="C403" s="128" t="str">
        <f>IF(AND(D403="",A403=""),"",IF(ISBLANK(A403)," ",VLOOKUP(A403,'Tabla de equipos'!$B$3:$D$107,3,FALSE)))</f>
        <v/>
      </c>
      <c r="E403" s="130" t="str">
        <f t="shared" si="7"/>
        <v/>
      </c>
      <c r="F403" s="24"/>
      <c r="H403" s="52"/>
      <c r="L403" s="51"/>
    </row>
    <row r="404" spans="3:12" ht="21" customHeight="1" x14ac:dyDescent="0.2">
      <c r="C404" s="128" t="str">
        <f>IF(AND(D404="",A404=""),"",IF(ISBLANK(A404)," ",VLOOKUP(A404,'Tabla de equipos'!$B$3:$D$107,3,FALSE)))</f>
        <v/>
      </c>
      <c r="E404" s="130" t="str">
        <f t="shared" si="7"/>
        <v/>
      </c>
      <c r="F404" s="24"/>
      <c r="H404" s="52"/>
      <c r="L404" s="51"/>
    </row>
    <row r="405" spans="3:12" ht="21" customHeight="1" x14ac:dyDescent="0.2">
      <c r="C405" s="128" t="str">
        <f>IF(AND(D405="",A405=""),"",IF(ISBLANK(A405)," ",VLOOKUP(A405,'Tabla de equipos'!$B$3:$D$107,3,FALSE)))</f>
        <v/>
      </c>
      <c r="E405" s="130" t="str">
        <f t="shared" si="7"/>
        <v/>
      </c>
      <c r="F405" s="24"/>
      <c r="H405" s="52"/>
      <c r="L405" s="51"/>
    </row>
    <row r="406" spans="3:12" ht="21" customHeight="1" x14ac:dyDescent="0.2">
      <c r="C406" s="128" t="str">
        <f>IF(AND(D406="",A406=""),"",IF(ISBLANK(A406)," ",VLOOKUP(A406,'Tabla de equipos'!$B$3:$D$107,3,FALSE)))</f>
        <v/>
      </c>
      <c r="E406" s="130" t="str">
        <f t="shared" si="7"/>
        <v/>
      </c>
      <c r="F406" s="24"/>
      <c r="H406" s="52"/>
      <c r="L406" s="51"/>
    </row>
    <row r="407" spans="3:12" ht="21" customHeight="1" x14ac:dyDescent="0.2">
      <c r="C407" s="128" t="str">
        <f>IF(AND(D407="",A407=""),"",IF(ISBLANK(A407)," ",VLOOKUP(A407,'Tabla de equipos'!$B$3:$D$107,3,FALSE)))</f>
        <v/>
      </c>
      <c r="E407" s="130" t="str">
        <f t="shared" si="7"/>
        <v/>
      </c>
      <c r="F407" s="24"/>
      <c r="H407" s="52"/>
      <c r="L407" s="51"/>
    </row>
    <row r="408" spans="3:12" ht="21" customHeight="1" x14ac:dyDescent="0.2">
      <c r="C408" s="128" t="str">
        <f>IF(AND(D408="",A408=""),"",IF(ISBLANK(A408)," ",VLOOKUP(A408,'Tabla de equipos'!$B$3:$D$107,3,FALSE)))</f>
        <v/>
      </c>
      <c r="E408" s="130" t="str">
        <f t="shared" si="7"/>
        <v/>
      </c>
      <c r="F408" s="24"/>
      <c r="H408" s="52"/>
      <c r="L408" s="51"/>
    </row>
    <row r="409" spans="3:12" ht="21" customHeight="1" x14ac:dyDescent="0.2">
      <c r="C409" s="128" t="str">
        <f>IF(AND(D409="",A409=""),"",IF(ISBLANK(A409)," ",VLOOKUP(A409,'Tabla de equipos'!$B$3:$D$107,3,FALSE)))</f>
        <v/>
      </c>
      <c r="E409" s="130" t="str">
        <f t="shared" si="7"/>
        <v/>
      </c>
      <c r="F409" s="24"/>
      <c r="H409" s="52"/>
      <c r="L409" s="51"/>
    </row>
    <row r="410" spans="3:12" ht="21" customHeight="1" x14ac:dyDescent="0.2">
      <c r="C410" s="128" t="str">
        <f>IF(AND(D410="",A410=""),"",IF(ISBLANK(A410)," ",VLOOKUP(A410,'Tabla de equipos'!$B$3:$D$107,3,FALSE)))</f>
        <v/>
      </c>
      <c r="E410" s="130" t="str">
        <f t="shared" si="7"/>
        <v/>
      </c>
      <c r="F410" s="24"/>
      <c r="H410" s="52"/>
      <c r="L410" s="51"/>
    </row>
    <row r="411" spans="3:12" ht="21" customHeight="1" x14ac:dyDescent="0.2">
      <c r="C411" s="128" t="str">
        <f>IF(AND(D411="",A411=""),"",IF(ISBLANK(A411)," ",VLOOKUP(A411,'Tabla de equipos'!$B$3:$D$107,3,FALSE)))</f>
        <v/>
      </c>
      <c r="E411" s="130" t="str">
        <f t="shared" si="7"/>
        <v/>
      </c>
      <c r="F411" s="24"/>
      <c r="H411" s="52"/>
      <c r="L411" s="51"/>
    </row>
    <row r="412" spans="3:12" ht="21" customHeight="1" x14ac:dyDescent="0.2">
      <c r="C412" s="128" t="str">
        <f>IF(AND(D412="",A412=""),"",IF(ISBLANK(A412)," ",VLOOKUP(A412,'Tabla de equipos'!$B$3:$D$107,3,FALSE)))</f>
        <v/>
      </c>
      <c r="E412" s="130" t="str">
        <f t="shared" si="7"/>
        <v/>
      </c>
      <c r="F412" s="24"/>
      <c r="H412" s="52"/>
      <c r="L412" s="51"/>
    </row>
    <row r="413" spans="3:12" ht="21" customHeight="1" x14ac:dyDescent="0.2">
      <c r="C413" s="128" t="str">
        <f>IF(AND(D413="",A413=""),"",IF(ISBLANK(A413)," ",VLOOKUP(A413,'Tabla de equipos'!$B$3:$D$107,3,FALSE)))</f>
        <v/>
      </c>
      <c r="E413" s="130" t="str">
        <f t="shared" si="7"/>
        <v/>
      </c>
      <c r="F413" s="24"/>
      <c r="H413" s="52"/>
      <c r="L413" s="51"/>
    </row>
    <row r="414" spans="3:12" ht="21" customHeight="1" x14ac:dyDescent="0.2">
      <c r="C414" s="128" t="str">
        <f>IF(AND(D414="",A414=""),"",IF(ISBLANK(A414)," ",VLOOKUP(A414,'Tabla de equipos'!$B$3:$D$107,3,FALSE)))</f>
        <v/>
      </c>
      <c r="E414" s="130" t="str">
        <f t="shared" si="7"/>
        <v/>
      </c>
      <c r="F414" s="24"/>
      <c r="H414" s="52"/>
      <c r="L414" s="51"/>
    </row>
    <row r="415" spans="3:12" ht="21" customHeight="1" x14ac:dyDescent="0.2">
      <c r="C415" s="128" t="str">
        <f>IF(AND(D415="",A415=""),"",IF(ISBLANK(A415)," ",VLOOKUP(A415,'Tabla de equipos'!$B$3:$D$107,3,FALSE)))</f>
        <v/>
      </c>
      <c r="E415" s="130" t="str">
        <f t="shared" si="7"/>
        <v/>
      </c>
      <c r="F415" s="24"/>
      <c r="H415" s="52"/>
      <c r="L415" s="51"/>
    </row>
    <row r="416" spans="3:12" ht="21" customHeight="1" x14ac:dyDescent="0.2">
      <c r="C416" s="128" t="str">
        <f>IF(AND(D416="",A416=""),"",IF(ISBLANK(A416)," ",VLOOKUP(A416,'Tabla de equipos'!$B$3:$D$107,3,FALSE)))</f>
        <v/>
      </c>
      <c r="E416" s="130" t="str">
        <f t="shared" si="7"/>
        <v/>
      </c>
      <c r="F416" s="24"/>
      <c r="H416" s="52"/>
      <c r="L416" s="51"/>
    </row>
    <row r="417" spans="3:12" ht="21" customHeight="1" x14ac:dyDescent="0.2">
      <c r="C417" s="128" t="str">
        <f>IF(AND(D417="",A417=""),"",IF(ISBLANK(A417)," ",VLOOKUP(A417,'Tabla de equipos'!$B$3:$D$107,3,FALSE)))</f>
        <v/>
      </c>
      <c r="E417" s="130" t="str">
        <f t="shared" si="7"/>
        <v/>
      </c>
      <c r="F417" s="24"/>
      <c r="H417" s="52"/>
      <c r="L417" s="51"/>
    </row>
    <row r="418" spans="3:12" ht="21" customHeight="1" x14ac:dyDescent="0.2">
      <c r="C418" s="128" t="str">
        <f>IF(AND(D418="",A418=""),"",IF(ISBLANK(A418)," ",VLOOKUP(A418,'Tabla de equipos'!$B$3:$D$107,3,FALSE)))</f>
        <v/>
      </c>
      <c r="E418" s="130" t="str">
        <f t="shared" si="7"/>
        <v/>
      </c>
      <c r="F418" s="24"/>
      <c r="H418" s="52"/>
      <c r="L418" s="51"/>
    </row>
    <row r="419" spans="3:12" ht="21" customHeight="1" x14ac:dyDescent="0.2">
      <c r="C419" s="128" t="str">
        <f>IF(AND(D419="",A419=""),"",IF(ISBLANK(A419)," ",VLOOKUP(A419,'Tabla de equipos'!$B$3:$D$107,3,FALSE)))</f>
        <v/>
      </c>
      <c r="E419" s="130" t="str">
        <f t="shared" si="7"/>
        <v/>
      </c>
      <c r="F419" s="24"/>
      <c r="H419" s="52"/>
      <c r="L419" s="51"/>
    </row>
    <row r="420" spans="3:12" ht="21" customHeight="1" x14ac:dyDescent="0.2">
      <c r="C420" s="128" t="str">
        <f>IF(AND(D420="",A420=""),"",IF(ISBLANK(A420)," ",VLOOKUP(A420,'Tabla de equipos'!$B$3:$D$107,3,FALSE)))</f>
        <v/>
      </c>
      <c r="E420" s="130" t="str">
        <f t="shared" si="7"/>
        <v/>
      </c>
      <c r="F420" s="24"/>
      <c r="H420" s="52"/>
      <c r="L420" s="51"/>
    </row>
    <row r="421" spans="3:12" ht="21" customHeight="1" x14ac:dyDescent="0.2">
      <c r="C421" s="128" t="str">
        <f>IF(AND(D421="",A421=""),"",IF(ISBLANK(A421)," ",VLOOKUP(A421,'Tabla de equipos'!$B$3:$D$107,3,FALSE)))</f>
        <v/>
      </c>
      <c r="E421" s="130" t="str">
        <f t="shared" si="7"/>
        <v/>
      </c>
      <c r="F421" s="24"/>
      <c r="H421" s="52"/>
      <c r="L421" s="51"/>
    </row>
    <row r="422" spans="3:12" ht="21" customHeight="1" x14ac:dyDescent="0.2">
      <c r="C422" s="128" t="str">
        <f>IF(AND(D422="",A422=""),"",IF(ISBLANK(A422)," ",VLOOKUP(A422,'Tabla de equipos'!$B$3:$D$107,3,FALSE)))</f>
        <v/>
      </c>
      <c r="E422" s="130" t="str">
        <f t="shared" si="7"/>
        <v/>
      </c>
      <c r="F422" s="24"/>
      <c r="H422" s="52"/>
      <c r="L422" s="51"/>
    </row>
    <row r="423" spans="3:12" ht="21" customHeight="1" x14ac:dyDescent="0.2">
      <c r="C423" s="128" t="str">
        <f>IF(AND(D423="",A423=""),"",IF(ISBLANK(A423)," ",VLOOKUP(A423,'Tabla de equipos'!$B$3:$D$107,3,FALSE)))</f>
        <v/>
      </c>
      <c r="E423" s="130" t="str">
        <f t="shared" si="7"/>
        <v/>
      </c>
      <c r="F423" s="24"/>
      <c r="H423" s="52"/>
      <c r="L423" s="51"/>
    </row>
    <row r="424" spans="3:12" ht="21" customHeight="1" x14ac:dyDescent="0.2">
      <c r="C424" s="128" t="str">
        <f>IF(AND(D424="",A424=""),"",IF(ISBLANK(A424)," ",VLOOKUP(A424,'Tabla de equipos'!$B$3:$D$107,3,FALSE)))</f>
        <v/>
      </c>
      <c r="E424" s="130" t="str">
        <f t="shared" si="7"/>
        <v/>
      </c>
      <c r="F424" s="24"/>
      <c r="H424" s="52"/>
      <c r="L424" s="51"/>
    </row>
    <row r="425" spans="3:12" ht="21" customHeight="1" x14ac:dyDescent="0.2">
      <c r="C425" s="128" t="str">
        <f>IF(AND(D425="",A425=""),"",IF(ISBLANK(A425)," ",VLOOKUP(A425,'Tabla de equipos'!$B$3:$D$107,3,FALSE)))</f>
        <v/>
      </c>
      <c r="E425" s="130" t="str">
        <f t="shared" si="7"/>
        <v/>
      </c>
      <c r="F425" s="24"/>
      <c r="H425" s="52"/>
      <c r="L425" s="51"/>
    </row>
    <row r="426" spans="3:12" ht="21" customHeight="1" x14ac:dyDescent="0.2">
      <c r="C426" s="128" t="str">
        <f>IF(AND(D426="",A426=""),"",IF(ISBLANK(A426)," ",VLOOKUP(A426,'Tabla de equipos'!$B$3:$D$107,3,FALSE)))</f>
        <v/>
      </c>
      <c r="E426" s="130" t="str">
        <f t="shared" si="7"/>
        <v/>
      </c>
      <c r="F426" s="24"/>
      <c r="H426" s="52"/>
      <c r="L426" s="51"/>
    </row>
    <row r="427" spans="3:12" ht="21" customHeight="1" x14ac:dyDescent="0.2">
      <c r="C427" s="128" t="str">
        <f>IF(AND(D427="",A427=""),"",IF(ISBLANK(A427)," ",VLOOKUP(A427,'Tabla de equipos'!$B$3:$D$107,3,FALSE)))</f>
        <v/>
      </c>
      <c r="E427" s="130" t="str">
        <f t="shared" si="7"/>
        <v/>
      </c>
      <c r="F427" s="24"/>
      <c r="H427" s="52"/>
      <c r="L427" s="51"/>
    </row>
    <row r="428" spans="3:12" ht="21" customHeight="1" x14ac:dyDescent="0.2">
      <c r="C428" s="128" t="str">
        <f>IF(AND(D428="",A428=""),"",IF(ISBLANK(A428)," ",VLOOKUP(A428,'Tabla de equipos'!$B$3:$D$107,3,FALSE)))</f>
        <v/>
      </c>
      <c r="E428" s="130" t="str">
        <f t="shared" si="7"/>
        <v/>
      </c>
      <c r="F428" s="24"/>
      <c r="H428" s="52"/>
      <c r="L428" s="51"/>
    </row>
    <row r="429" spans="3:12" ht="21" customHeight="1" x14ac:dyDescent="0.2">
      <c r="C429" s="128" t="str">
        <f>IF(AND(D429="",A429=""),"",IF(ISBLANK(A429)," ",VLOOKUP(A429,'Tabla de equipos'!$B$3:$D$107,3,FALSE)))</f>
        <v/>
      </c>
      <c r="E429" s="130" t="str">
        <f t="shared" si="7"/>
        <v/>
      </c>
      <c r="F429" s="24"/>
      <c r="H429" s="52"/>
      <c r="L429" s="51"/>
    </row>
    <row r="430" spans="3:12" ht="21" customHeight="1" x14ac:dyDescent="0.2">
      <c r="C430" s="128" t="str">
        <f>IF(AND(D430="",A430=""),"",IF(ISBLANK(A430)," ",VLOOKUP(A430,'Tabla de equipos'!$B$3:$D$107,3,FALSE)))</f>
        <v/>
      </c>
      <c r="E430" s="130" t="str">
        <f t="shared" si="7"/>
        <v/>
      </c>
      <c r="F430" s="24"/>
      <c r="H430" s="52"/>
      <c r="L430" s="51"/>
    </row>
    <row r="431" spans="3:12" ht="21" customHeight="1" x14ac:dyDescent="0.2">
      <c r="C431" s="128" t="str">
        <f>IF(AND(D431="",A431=""),"",IF(ISBLANK(A431)," ",VLOOKUP(A431,'Tabla de equipos'!$B$3:$D$107,3,FALSE)))</f>
        <v/>
      </c>
      <c r="E431" s="130" t="str">
        <f t="shared" si="7"/>
        <v/>
      </c>
      <c r="F431" s="24"/>
      <c r="H431" s="52"/>
      <c r="L431" s="51"/>
    </row>
    <row r="432" spans="3:12" ht="21" customHeight="1" x14ac:dyDescent="0.2">
      <c r="C432" s="128" t="str">
        <f>IF(AND(D432="",A432=""),"",IF(ISBLANK(A432)," ",VLOOKUP(A432,'Tabla de equipos'!$B$3:$D$107,3,FALSE)))</f>
        <v/>
      </c>
      <c r="E432" s="130" t="str">
        <f t="shared" si="7"/>
        <v/>
      </c>
      <c r="F432" s="24"/>
      <c r="H432" s="52"/>
      <c r="L432" s="51"/>
    </row>
    <row r="433" spans="3:12" ht="21" customHeight="1" x14ac:dyDescent="0.2">
      <c r="C433" s="128" t="str">
        <f>IF(AND(D433="",A433=""),"",IF(ISBLANK(A433)," ",VLOOKUP(A433,'Tabla de equipos'!$B$3:$D$107,3,FALSE)))</f>
        <v/>
      </c>
      <c r="E433" s="130" t="str">
        <f t="shared" si="7"/>
        <v/>
      </c>
      <c r="F433" s="24"/>
      <c r="H433" s="52"/>
      <c r="L433" s="51"/>
    </row>
    <row r="434" spans="3:12" ht="21" customHeight="1" x14ac:dyDescent="0.2">
      <c r="C434" s="128" t="str">
        <f>IF(AND(D434="",A434=""),"",IF(ISBLANK(A434)," ",VLOOKUP(A434,'Tabla de equipos'!$B$3:$D$107,3,FALSE)))</f>
        <v/>
      </c>
      <c r="E434" s="130" t="str">
        <f t="shared" si="7"/>
        <v/>
      </c>
      <c r="F434" s="24"/>
      <c r="H434" s="52"/>
      <c r="L434" s="51"/>
    </row>
    <row r="435" spans="3:12" ht="21" customHeight="1" x14ac:dyDescent="0.2">
      <c r="C435" s="128" t="str">
        <f>IF(AND(D435="",A435=""),"",IF(ISBLANK(A435)," ",VLOOKUP(A435,'Tabla de equipos'!$B$3:$D$107,3,FALSE)))</f>
        <v/>
      </c>
      <c r="E435" s="130" t="str">
        <f t="shared" si="7"/>
        <v/>
      </c>
      <c r="F435" s="24"/>
      <c r="H435" s="52"/>
      <c r="L435" s="51"/>
    </row>
    <row r="436" spans="3:12" ht="21" customHeight="1" x14ac:dyDescent="0.2">
      <c r="C436" s="128" t="str">
        <f>IF(AND(D436="",A436=""),"",IF(ISBLANK(A436)," ",VLOOKUP(A436,'Tabla de equipos'!$B$3:$D$107,3,FALSE)))</f>
        <v/>
      </c>
      <c r="E436" s="130" t="str">
        <f t="shared" si="7"/>
        <v/>
      </c>
      <c r="F436" s="24"/>
      <c r="H436" s="52"/>
      <c r="L436" s="51"/>
    </row>
    <row r="437" spans="3:12" ht="21" customHeight="1" x14ac:dyDescent="0.2">
      <c r="C437" s="128" t="str">
        <f>IF(AND(D437="",A437=""),"",IF(ISBLANK(A437)," ",VLOOKUP(A437,'Tabla de equipos'!$B$3:$D$107,3,FALSE)))</f>
        <v/>
      </c>
      <c r="E437" s="130" t="str">
        <f t="shared" si="7"/>
        <v/>
      </c>
      <c r="F437" s="24"/>
      <c r="H437" s="52"/>
      <c r="L437" s="51"/>
    </row>
    <row r="438" spans="3:12" ht="21" customHeight="1" x14ac:dyDescent="0.2">
      <c r="C438" s="128" t="str">
        <f>IF(AND(D438="",A438=""),"",IF(ISBLANK(A438)," ",VLOOKUP(A438,'Tabla de equipos'!$B$3:$D$107,3,FALSE)))</f>
        <v/>
      </c>
      <c r="E438" s="130" t="str">
        <f t="shared" si="7"/>
        <v/>
      </c>
      <c r="F438" s="24"/>
      <c r="H438" s="52"/>
      <c r="L438" s="51"/>
    </row>
    <row r="439" spans="3:12" ht="21" customHeight="1" x14ac:dyDescent="0.2">
      <c r="C439" s="128" t="str">
        <f>IF(AND(D439="",A439=""),"",IF(ISBLANK(A439)," ",VLOOKUP(A439,'Tabla de equipos'!$B$3:$D$107,3,FALSE)))</f>
        <v/>
      </c>
      <c r="E439" s="130" t="str">
        <f t="shared" si="7"/>
        <v/>
      </c>
      <c r="F439" s="24"/>
      <c r="H439" s="52"/>
      <c r="L439" s="51"/>
    </row>
    <row r="440" spans="3:12" ht="21" customHeight="1" x14ac:dyDescent="0.2">
      <c r="C440" s="128" t="str">
        <f>IF(AND(D440="",A440=""),"",IF(ISBLANK(A440)," ",VLOOKUP(A440,'Tabla de equipos'!$B$3:$D$107,3,FALSE)))</f>
        <v/>
      </c>
      <c r="E440" s="130" t="str">
        <f t="shared" si="7"/>
        <v/>
      </c>
      <c r="F440" s="24"/>
      <c r="H440" s="52"/>
      <c r="L440" s="51"/>
    </row>
    <row r="441" spans="3:12" ht="21" customHeight="1" x14ac:dyDescent="0.2">
      <c r="C441" s="128" t="str">
        <f>IF(AND(D441="",A441=""),"",IF(ISBLANK(A441)," ",VLOOKUP(A441,'Tabla de equipos'!$B$3:$D$107,3,FALSE)))</f>
        <v/>
      </c>
      <c r="E441" s="130" t="str">
        <f t="shared" si="7"/>
        <v/>
      </c>
      <c r="F441" s="24"/>
      <c r="H441" s="52"/>
      <c r="L441" s="51"/>
    </row>
    <row r="442" spans="3:12" ht="21" customHeight="1" x14ac:dyDescent="0.2">
      <c r="C442" s="128" t="str">
        <f>IF(AND(D442="",A442=""),"",IF(ISBLANK(A442)," ",VLOOKUP(A442,'Tabla de equipos'!$B$3:$D$107,3,FALSE)))</f>
        <v/>
      </c>
      <c r="E442" s="130" t="str">
        <f t="shared" si="7"/>
        <v/>
      </c>
      <c r="F442" s="24"/>
      <c r="H442" s="52"/>
      <c r="L442" s="51"/>
    </row>
    <row r="443" spans="3:12" ht="21" customHeight="1" x14ac:dyDescent="0.2">
      <c r="C443" s="128" t="str">
        <f>IF(AND(D443="",A443=""),"",IF(ISBLANK(A443)," ",VLOOKUP(A443,'Tabla de equipos'!$B$3:$D$107,3,FALSE)))</f>
        <v/>
      </c>
      <c r="E443" s="130" t="str">
        <f t="shared" si="7"/>
        <v/>
      </c>
      <c r="F443" s="24"/>
      <c r="H443" s="52"/>
      <c r="L443" s="51"/>
    </row>
    <row r="444" spans="3:12" ht="21" customHeight="1" x14ac:dyDescent="0.2">
      <c r="C444" s="128" t="str">
        <f>IF(AND(D444="",A444=""),"",IF(ISBLANK(A444)," ",VLOOKUP(A444,'Tabla de equipos'!$B$3:$D$107,3,FALSE)))</f>
        <v/>
      </c>
      <c r="E444" s="130" t="str">
        <f t="shared" si="7"/>
        <v/>
      </c>
      <c r="F444" s="24"/>
      <c r="H444" s="52"/>
      <c r="L444" s="51"/>
    </row>
    <row r="445" spans="3:12" ht="21" customHeight="1" x14ac:dyDescent="0.2">
      <c r="C445" s="128" t="str">
        <f>IF(AND(D445="",A445=""),"",IF(ISBLANK(A445)," ",VLOOKUP(A445,'Tabla de equipos'!$B$3:$D$107,3,FALSE)))</f>
        <v/>
      </c>
      <c r="E445" s="130" t="str">
        <f t="shared" si="7"/>
        <v/>
      </c>
      <c r="F445" s="24"/>
      <c r="H445" s="52"/>
      <c r="L445" s="51"/>
    </row>
    <row r="446" spans="3:12" ht="21" customHeight="1" x14ac:dyDescent="0.2">
      <c r="C446" s="128" t="str">
        <f>IF(AND(D446="",A446=""),"",IF(ISBLANK(A446)," ",VLOOKUP(A446,'Tabla de equipos'!$B$3:$D$107,3,FALSE)))</f>
        <v/>
      </c>
      <c r="E446" s="130" t="str">
        <f t="shared" si="7"/>
        <v/>
      </c>
      <c r="F446" s="24"/>
      <c r="H446" s="52"/>
      <c r="L446" s="51"/>
    </row>
    <row r="447" spans="3:12" ht="21" customHeight="1" x14ac:dyDescent="0.2">
      <c r="C447" s="128" t="str">
        <f>IF(AND(D447="",A447=""),"",IF(ISBLANK(A447)," ",VLOOKUP(A447,'Tabla de equipos'!$B$3:$D$107,3,FALSE)))</f>
        <v/>
      </c>
      <c r="E447" s="130" t="str">
        <f t="shared" si="7"/>
        <v/>
      </c>
      <c r="F447" s="24"/>
      <c r="H447" s="52"/>
      <c r="L447" s="51"/>
    </row>
    <row r="448" spans="3:12" ht="21" customHeight="1" x14ac:dyDescent="0.2">
      <c r="C448" s="128" t="str">
        <f>IF(AND(D448="",A448=""),"",IF(ISBLANK(A448)," ",VLOOKUP(A448,'Tabla de equipos'!$B$3:$D$107,3,FALSE)))</f>
        <v/>
      </c>
      <c r="E448" s="130" t="str">
        <f t="shared" si="7"/>
        <v/>
      </c>
      <c r="F448" s="24"/>
      <c r="H448" s="52"/>
      <c r="L448" s="51"/>
    </row>
    <row r="449" spans="3:12" ht="21" customHeight="1" x14ac:dyDescent="0.2">
      <c r="C449" s="128" t="str">
        <f>IF(AND(D449="",A449=""),"",IF(ISBLANK(A449)," ",VLOOKUP(A449,'Tabla de equipos'!$B$3:$D$107,3,FALSE)))</f>
        <v/>
      </c>
      <c r="E449" s="130" t="str">
        <f t="shared" si="7"/>
        <v/>
      </c>
      <c r="F449" s="24"/>
      <c r="H449" s="52"/>
      <c r="L449" s="51"/>
    </row>
    <row r="450" spans="3:12" ht="21" customHeight="1" x14ac:dyDescent="0.2">
      <c r="C450" s="128" t="str">
        <f>IF(AND(D450="",A450=""),"",IF(ISBLANK(A450)," ",VLOOKUP(A450,'Tabla de equipos'!$B$3:$D$107,3,FALSE)))</f>
        <v/>
      </c>
      <c r="E450" s="130" t="str">
        <f t="shared" si="7"/>
        <v/>
      </c>
      <c r="F450" s="24"/>
      <c r="H450" s="52"/>
      <c r="L450" s="51"/>
    </row>
    <row r="451" spans="3:12" ht="21" customHeight="1" x14ac:dyDescent="0.2">
      <c r="C451" s="128" t="str">
        <f>IF(AND(D451="",A451=""),"",IF(ISBLANK(A451)," ",VLOOKUP(A451,'Tabla de equipos'!$B$3:$D$107,3,FALSE)))</f>
        <v/>
      </c>
      <c r="E451" s="130" t="str">
        <f t="shared" si="7"/>
        <v/>
      </c>
      <c r="F451" s="24"/>
      <c r="H451" s="52"/>
      <c r="L451" s="51"/>
    </row>
    <row r="452" spans="3:12" ht="21" customHeight="1" x14ac:dyDescent="0.2">
      <c r="C452" s="128" t="str">
        <f>IF(AND(D452="",A452=""),"",IF(ISBLANK(A452)," ",VLOOKUP(A452,'Tabla de equipos'!$B$3:$D$107,3,FALSE)))</f>
        <v/>
      </c>
      <c r="E452" s="130" t="str">
        <f t="shared" si="7"/>
        <v/>
      </c>
      <c r="F452" s="24"/>
      <c r="H452" s="52"/>
      <c r="L452" s="51"/>
    </row>
    <row r="453" spans="3:12" ht="21" customHeight="1" x14ac:dyDescent="0.2">
      <c r="C453" s="128" t="str">
        <f>IF(AND(D453="",A453=""),"",IF(ISBLANK(A453)," ",VLOOKUP(A453,'Tabla de equipos'!$B$3:$D$107,3,FALSE)))</f>
        <v/>
      </c>
      <c r="E453" s="130" t="str">
        <f t="shared" si="7"/>
        <v/>
      </c>
      <c r="F453" s="24"/>
      <c r="H453" s="52"/>
      <c r="L453" s="51"/>
    </row>
    <row r="454" spans="3:12" ht="21" customHeight="1" x14ac:dyDescent="0.2">
      <c r="C454" s="128" t="str">
        <f>IF(AND(D454="",A454=""),"",IF(ISBLANK(A454)," ",VLOOKUP(A454,'Tabla de equipos'!$B$3:$D$107,3,FALSE)))</f>
        <v/>
      </c>
      <c r="E454" s="130" t="str">
        <f t="shared" si="7"/>
        <v/>
      </c>
      <c r="F454" s="24"/>
      <c r="H454" s="52"/>
      <c r="L454" s="51"/>
    </row>
    <row r="455" spans="3:12" ht="21" customHeight="1" x14ac:dyDescent="0.2">
      <c r="C455" s="128" t="str">
        <f>IF(AND(D455="",A455=""),"",IF(ISBLANK(A455)," ",VLOOKUP(A455,'Tabla de equipos'!$B$3:$D$107,3,FALSE)))</f>
        <v/>
      </c>
      <c r="E455" s="130" t="str">
        <f t="shared" si="7"/>
        <v/>
      </c>
      <c r="F455" s="24"/>
      <c r="H455" s="52"/>
      <c r="L455" s="51"/>
    </row>
    <row r="456" spans="3:12" ht="21" customHeight="1" x14ac:dyDescent="0.2">
      <c r="C456" s="128" t="str">
        <f>IF(AND(D456="",A456=""),"",IF(ISBLANK(A456)," ",VLOOKUP(A456,'Tabla de equipos'!$B$3:$D$107,3,FALSE)))</f>
        <v/>
      </c>
      <c r="E456" s="130" t="str">
        <f t="shared" si="7"/>
        <v/>
      </c>
      <c r="F456" s="24"/>
      <c r="H456" s="52"/>
      <c r="L456" s="51"/>
    </row>
    <row r="457" spans="3:12" ht="21" customHeight="1" x14ac:dyDescent="0.2">
      <c r="C457" s="128" t="str">
        <f>IF(AND(D457="",A457=""),"",IF(ISBLANK(A457)," ",VLOOKUP(A457,'Tabla de equipos'!$B$3:$D$107,3,FALSE)))</f>
        <v/>
      </c>
      <c r="E457" s="130" t="str">
        <f t="shared" si="7"/>
        <v/>
      </c>
      <c r="F457" s="24"/>
      <c r="H457" s="52"/>
      <c r="L457" s="51"/>
    </row>
    <row r="458" spans="3:12" ht="21" customHeight="1" x14ac:dyDescent="0.2">
      <c r="C458" s="128" t="str">
        <f>IF(AND(D458="",A458=""),"",IF(ISBLANK(A458)," ",VLOOKUP(A458,'Tabla de equipos'!$B$3:$D$107,3,FALSE)))</f>
        <v/>
      </c>
      <c r="E458" s="130" t="str">
        <f t="shared" si="7"/>
        <v/>
      </c>
      <c r="F458" s="24"/>
      <c r="H458" s="52"/>
      <c r="L458" s="51"/>
    </row>
    <row r="459" spans="3:12" ht="21" customHeight="1" x14ac:dyDescent="0.2">
      <c r="C459" s="128" t="str">
        <f>IF(AND(D459="",A459=""),"",IF(ISBLANK(A459)," ",VLOOKUP(A459,'Tabla de equipos'!$B$3:$D$107,3,FALSE)))</f>
        <v/>
      </c>
      <c r="E459" s="130" t="str">
        <f t="shared" si="7"/>
        <v/>
      </c>
      <c r="F459" s="24"/>
      <c r="H459" s="52"/>
      <c r="L459" s="51"/>
    </row>
    <row r="460" spans="3:12" ht="21" customHeight="1" x14ac:dyDescent="0.2">
      <c r="C460" s="128" t="str">
        <f>IF(AND(D460="",A460=""),"",IF(ISBLANK(A460)," ",VLOOKUP(A460,'Tabla de equipos'!$B$3:$D$107,3,FALSE)))</f>
        <v/>
      </c>
      <c r="E460" s="130" t="str">
        <f t="shared" si="7"/>
        <v/>
      </c>
      <c r="F460" s="24"/>
      <c r="H460" s="52"/>
      <c r="L460" s="51"/>
    </row>
    <row r="461" spans="3:12" ht="21" customHeight="1" x14ac:dyDescent="0.2">
      <c r="C461" s="128" t="str">
        <f>IF(AND(D461="",A461=""),"",IF(ISBLANK(A461)," ",VLOOKUP(A461,'Tabla de equipos'!$B$3:$D$107,3,FALSE)))</f>
        <v/>
      </c>
      <c r="E461" s="130" t="str">
        <f t="shared" si="7"/>
        <v/>
      </c>
      <c r="F461" s="24"/>
      <c r="H461" s="52"/>
      <c r="L461" s="51"/>
    </row>
    <row r="462" spans="3:12" ht="21" customHeight="1" x14ac:dyDescent="0.2">
      <c r="C462" s="128" t="str">
        <f>IF(AND(D462="",A462=""),"",IF(ISBLANK(A462)," ",VLOOKUP(A462,'Tabla de equipos'!$B$3:$D$107,3,FALSE)))</f>
        <v/>
      </c>
      <c r="E462" s="130" t="str">
        <f t="shared" si="7"/>
        <v/>
      </c>
      <c r="F462" s="24"/>
      <c r="H462" s="52"/>
      <c r="L462" s="51"/>
    </row>
    <row r="463" spans="3:12" ht="21" customHeight="1" x14ac:dyDescent="0.2">
      <c r="C463" s="128" t="str">
        <f>IF(AND(D463="",A463=""),"",IF(ISBLANK(A463)," ",VLOOKUP(A463,'Tabla de equipos'!$B$3:$D$107,3,FALSE)))</f>
        <v/>
      </c>
      <c r="E463" s="130" t="str">
        <f t="shared" si="7"/>
        <v/>
      </c>
      <c r="F463" s="24"/>
      <c r="H463" s="52"/>
      <c r="L463" s="51"/>
    </row>
    <row r="464" spans="3:12" ht="21" customHeight="1" x14ac:dyDescent="0.2">
      <c r="C464" s="128" t="str">
        <f>IF(AND(D464="",A464=""),"",IF(ISBLANK(A464)," ",VLOOKUP(A464,'Tabla de equipos'!$B$3:$D$107,3,FALSE)))</f>
        <v/>
      </c>
      <c r="E464" s="130" t="str">
        <f t="shared" si="7"/>
        <v/>
      </c>
      <c r="F464" s="24"/>
      <c r="H464" s="52"/>
      <c r="L464" s="51"/>
    </row>
    <row r="465" spans="3:12" ht="21" customHeight="1" x14ac:dyDescent="0.2">
      <c r="C465" s="128" t="str">
        <f>IF(AND(D465="",A465=""),"",IF(ISBLANK(A465)," ",VLOOKUP(A465,'Tabla de equipos'!$B$3:$D$107,3,FALSE)))</f>
        <v/>
      </c>
      <c r="E465" s="130" t="str">
        <f t="shared" si="7"/>
        <v/>
      </c>
      <c r="F465" s="24"/>
      <c r="H465" s="52"/>
      <c r="L465" s="51"/>
    </row>
    <row r="466" spans="3:12" ht="21" customHeight="1" x14ac:dyDescent="0.2">
      <c r="C466" s="128" t="str">
        <f>IF(AND(D466="",A466=""),"",IF(ISBLANK(A466)," ",VLOOKUP(A466,'Tabla de equipos'!$B$3:$D$107,3,FALSE)))</f>
        <v/>
      </c>
      <c r="E466" s="130" t="str">
        <f t="shared" ref="E466:E529" si="8">IF(AND(D466="",A466=""),"",IF(AND(A466="",D466&gt;0),"Falta especificar equipo/soporte",IF(AND(D466&gt;0,A466&lt;&gt;""),"","Falta incluir unidades")))</f>
        <v/>
      </c>
      <c r="F466" s="24"/>
      <c r="H466" s="52"/>
      <c r="L466" s="51"/>
    </row>
    <row r="467" spans="3:12" ht="21" customHeight="1" x14ac:dyDescent="0.2">
      <c r="C467" s="128" t="str">
        <f>IF(AND(D467="",A467=""),"",IF(ISBLANK(A467)," ",VLOOKUP(A467,'Tabla de equipos'!$B$3:$D$107,3,FALSE)))</f>
        <v/>
      </c>
      <c r="E467" s="130" t="str">
        <f t="shared" si="8"/>
        <v/>
      </c>
      <c r="F467" s="24"/>
      <c r="H467" s="52"/>
      <c r="L467" s="51"/>
    </row>
    <row r="468" spans="3:12" ht="21" customHeight="1" x14ac:dyDescent="0.2">
      <c r="C468" s="128" t="str">
        <f>IF(AND(D468="",A468=""),"",IF(ISBLANK(A468)," ",VLOOKUP(A468,'Tabla de equipos'!$B$3:$D$107,3,FALSE)))</f>
        <v/>
      </c>
      <c r="E468" s="130" t="str">
        <f t="shared" si="8"/>
        <v/>
      </c>
      <c r="F468" s="24"/>
      <c r="H468" s="52"/>
      <c r="L468" s="51"/>
    </row>
    <row r="469" spans="3:12" ht="21" customHeight="1" x14ac:dyDescent="0.2">
      <c r="C469" s="128" t="str">
        <f>IF(AND(D469="",A469=""),"",IF(ISBLANK(A469)," ",VLOOKUP(A469,'Tabla de equipos'!$B$3:$D$107,3,FALSE)))</f>
        <v/>
      </c>
      <c r="E469" s="130" t="str">
        <f t="shared" si="8"/>
        <v/>
      </c>
      <c r="F469" s="24"/>
      <c r="H469" s="52"/>
      <c r="L469" s="51"/>
    </row>
    <row r="470" spans="3:12" ht="21" customHeight="1" x14ac:dyDescent="0.2">
      <c r="C470" s="128" t="str">
        <f>IF(AND(D470="",A470=""),"",IF(ISBLANK(A470)," ",VLOOKUP(A470,'Tabla de equipos'!$B$3:$D$107,3,FALSE)))</f>
        <v/>
      </c>
      <c r="E470" s="130" t="str">
        <f t="shared" si="8"/>
        <v/>
      </c>
      <c r="F470" s="24"/>
      <c r="H470" s="52"/>
      <c r="L470" s="51"/>
    </row>
    <row r="471" spans="3:12" ht="21" customHeight="1" x14ac:dyDescent="0.2">
      <c r="C471" s="128" t="str">
        <f>IF(AND(D471="",A471=""),"",IF(ISBLANK(A471)," ",VLOOKUP(A471,'Tabla de equipos'!$B$3:$D$107,3,FALSE)))</f>
        <v/>
      </c>
      <c r="E471" s="130" t="str">
        <f t="shared" si="8"/>
        <v/>
      </c>
      <c r="F471" s="24"/>
      <c r="H471" s="52"/>
      <c r="L471" s="51"/>
    </row>
    <row r="472" spans="3:12" ht="21" customHeight="1" x14ac:dyDescent="0.2">
      <c r="C472" s="128" t="str">
        <f>IF(AND(D472="",A472=""),"",IF(ISBLANK(A472)," ",VLOOKUP(A472,'Tabla de equipos'!$B$3:$D$107,3,FALSE)))</f>
        <v/>
      </c>
      <c r="E472" s="130" t="str">
        <f t="shared" si="8"/>
        <v/>
      </c>
      <c r="F472" s="24"/>
      <c r="H472" s="52"/>
      <c r="L472" s="51"/>
    </row>
    <row r="473" spans="3:12" ht="21" customHeight="1" x14ac:dyDescent="0.2">
      <c r="C473" s="128" t="str">
        <f>IF(AND(D473="",A473=""),"",IF(ISBLANK(A473)," ",VLOOKUP(A473,'Tabla de equipos'!$B$3:$D$107,3,FALSE)))</f>
        <v/>
      </c>
      <c r="E473" s="130" t="str">
        <f t="shared" si="8"/>
        <v/>
      </c>
      <c r="F473" s="24"/>
      <c r="H473" s="52"/>
      <c r="L473" s="51"/>
    </row>
    <row r="474" spans="3:12" ht="21" customHeight="1" x14ac:dyDescent="0.2">
      <c r="C474" s="128" t="str">
        <f>IF(AND(D474="",A474=""),"",IF(ISBLANK(A474)," ",VLOOKUP(A474,'Tabla de equipos'!$B$3:$D$107,3,FALSE)))</f>
        <v/>
      </c>
      <c r="E474" s="130" t="str">
        <f t="shared" si="8"/>
        <v/>
      </c>
      <c r="F474" s="24"/>
      <c r="H474" s="52"/>
      <c r="L474" s="51"/>
    </row>
    <row r="475" spans="3:12" ht="21" customHeight="1" x14ac:dyDescent="0.2">
      <c r="C475" s="128" t="str">
        <f>IF(AND(D475="",A475=""),"",IF(ISBLANK(A475)," ",VLOOKUP(A475,'Tabla de equipos'!$B$3:$D$107,3,FALSE)))</f>
        <v/>
      </c>
      <c r="E475" s="130" t="str">
        <f t="shared" si="8"/>
        <v/>
      </c>
      <c r="F475" s="24"/>
      <c r="H475" s="52"/>
      <c r="L475" s="51"/>
    </row>
    <row r="476" spans="3:12" ht="21" customHeight="1" x14ac:dyDescent="0.2">
      <c r="C476" s="128" t="str">
        <f>IF(AND(D476="",A476=""),"",IF(ISBLANK(A476)," ",VLOOKUP(A476,'Tabla de equipos'!$B$3:$D$107,3,FALSE)))</f>
        <v/>
      </c>
      <c r="E476" s="130" t="str">
        <f t="shared" si="8"/>
        <v/>
      </c>
      <c r="F476" s="24"/>
      <c r="H476" s="52"/>
      <c r="L476" s="51"/>
    </row>
    <row r="477" spans="3:12" ht="21" customHeight="1" x14ac:dyDescent="0.2">
      <c r="C477" s="128" t="str">
        <f>IF(AND(D477="",A477=""),"",IF(ISBLANK(A477)," ",VLOOKUP(A477,'Tabla de equipos'!$B$3:$D$107,3,FALSE)))</f>
        <v/>
      </c>
      <c r="E477" s="130" t="str">
        <f t="shared" si="8"/>
        <v/>
      </c>
      <c r="F477" s="24"/>
      <c r="H477" s="52"/>
      <c r="L477" s="51"/>
    </row>
    <row r="478" spans="3:12" ht="21" customHeight="1" x14ac:dyDescent="0.2">
      <c r="C478" s="128" t="str">
        <f>IF(AND(D478="",A478=""),"",IF(ISBLANK(A478)," ",VLOOKUP(A478,'Tabla de equipos'!$B$3:$D$107,3,FALSE)))</f>
        <v/>
      </c>
      <c r="E478" s="130" t="str">
        <f t="shared" si="8"/>
        <v/>
      </c>
      <c r="F478" s="24"/>
      <c r="H478" s="52"/>
      <c r="L478" s="51"/>
    </row>
    <row r="479" spans="3:12" ht="21" customHeight="1" x14ac:dyDescent="0.2">
      <c r="C479" s="128" t="str">
        <f>IF(AND(D479="",A479=""),"",IF(ISBLANK(A479)," ",VLOOKUP(A479,'Tabla de equipos'!$B$3:$D$107,3,FALSE)))</f>
        <v/>
      </c>
      <c r="E479" s="130" t="str">
        <f t="shared" si="8"/>
        <v/>
      </c>
      <c r="F479" s="24"/>
      <c r="H479" s="52"/>
      <c r="L479" s="51"/>
    </row>
    <row r="480" spans="3:12" ht="21" customHeight="1" x14ac:dyDescent="0.2">
      <c r="C480" s="128" t="str">
        <f>IF(AND(D480="",A480=""),"",IF(ISBLANK(A480)," ",VLOOKUP(A480,'Tabla de equipos'!$B$3:$D$107,3,FALSE)))</f>
        <v/>
      </c>
      <c r="E480" s="130" t="str">
        <f t="shared" si="8"/>
        <v/>
      </c>
      <c r="F480" s="24"/>
      <c r="H480" s="52"/>
      <c r="L480" s="51"/>
    </row>
    <row r="481" spans="3:12" ht="21" customHeight="1" x14ac:dyDescent="0.2">
      <c r="C481" s="128" t="str">
        <f>IF(AND(D481="",A481=""),"",IF(ISBLANK(A481)," ",VLOOKUP(A481,'Tabla de equipos'!$B$3:$D$107,3,FALSE)))</f>
        <v/>
      </c>
      <c r="E481" s="130" t="str">
        <f t="shared" si="8"/>
        <v/>
      </c>
      <c r="F481" s="24"/>
      <c r="H481" s="52"/>
      <c r="L481" s="51"/>
    </row>
    <row r="482" spans="3:12" ht="21" customHeight="1" x14ac:dyDescent="0.2">
      <c r="C482" s="128" t="str">
        <f>IF(AND(D482="",A482=""),"",IF(ISBLANK(A482)," ",VLOOKUP(A482,'Tabla de equipos'!$B$3:$D$107,3,FALSE)))</f>
        <v/>
      </c>
      <c r="E482" s="130" t="str">
        <f t="shared" si="8"/>
        <v/>
      </c>
      <c r="F482" s="24"/>
      <c r="H482" s="52"/>
      <c r="L482" s="51"/>
    </row>
    <row r="483" spans="3:12" ht="21" customHeight="1" x14ac:dyDescent="0.2">
      <c r="C483" s="128" t="str">
        <f>IF(AND(D483="",A483=""),"",IF(ISBLANK(A483)," ",VLOOKUP(A483,'Tabla de equipos'!$B$3:$D$107,3,FALSE)))</f>
        <v/>
      </c>
      <c r="E483" s="130" t="str">
        <f t="shared" si="8"/>
        <v/>
      </c>
      <c r="F483" s="24"/>
      <c r="H483" s="52"/>
      <c r="L483" s="51"/>
    </row>
    <row r="484" spans="3:12" ht="21" customHeight="1" x14ac:dyDescent="0.2">
      <c r="C484" s="128" t="str">
        <f>IF(AND(D484="",A484=""),"",IF(ISBLANK(A484)," ",VLOOKUP(A484,'Tabla de equipos'!$B$3:$D$107,3,FALSE)))</f>
        <v/>
      </c>
      <c r="E484" s="130" t="str">
        <f t="shared" si="8"/>
        <v/>
      </c>
      <c r="F484" s="24"/>
      <c r="H484" s="52"/>
      <c r="L484" s="51"/>
    </row>
    <row r="485" spans="3:12" ht="21" customHeight="1" x14ac:dyDescent="0.2">
      <c r="C485" s="128" t="str">
        <f>IF(AND(D485="",A485=""),"",IF(ISBLANK(A485)," ",VLOOKUP(A485,'Tabla de equipos'!$B$3:$D$107,3,FALSE)))</f>
        <v/>
      </c>
      <c r="E485" s="130" t="str">
        <f t="shared" si="8"/>
        <v/>
      </c>
      <c r="F485" s="24"/>
      <c r="H485" s="52"/>
      <c r="L485" s="51"/>
    </row>
    <row r="486" spans="3:12" ht="21" customHeight="1" x14ac:dyDescent="0.2">
      <c r="C486" s="128" t="str">
        <f>IF(AND(D486="",A486=""),"",IF(ISBLANK(A486)," ",VLOOKUP(A486,'Tabla de equipos'!$B$3:$D$107,3,FALSE)))</f>
        <v/>
      </c>
      <c r="E486" s="130" t="str">
        <f t="shared" si="8"/>
        <v/>
      </c>
      <c r="F486" s="24"/>
      <c r="H486" s="52"/>
      <c r="L486" s="51"/>
    </row>
    <row r="487" spans="3:12" ht="21" customHeight="1" x14ac:dyDescent="0.2">
      <c r="C487" s="128" t="str">
        <f>IF(AND(D487="",A487=""),"",IF(ISBLANK(A487)," ",VLOOKUP(A487,'Tabla de equipos'!$B$3:$D$107,3,FALSE)))</f>
        <v/>
      </c>
      <c r="E487" s="130" t="str">
        <f t="shared" si="8"/>
        <v/>
      </c>
      <c r="F487" s="24"/>
      <c r="H487" s="52"/>
      <c r="L487" s="51"/>
    </row>
    <row r="488" spans="3:12" ht="21" customHeight="1" x14ac:dyDescent="0.2">
      <c r="C488" s="128" t="str">
        <f>IF(AND(D488="",A488=""),"",IF(ISBLANK(A488)," ",VLOOKUP(A488,'Tabla de equipos'!$B$3:$D$107,3,FALSE)))</f>
        <v/>
      </c>
      <c r="E488" s="130" t="str">
        <f t="shared" si="8"/>
        <v/>
      </c>
      <c r="F488" s="24"/>
      <c r="H488" s="52"/>
      <c r="L488" s="51"/>
    </row>
    <row r="489" spans="3:12" ht="21" customHeight="1" x14ac:dyDescent="0.2">
      <c r="C489" s="128" t="str">
        <f>IF(AND(D489="",A489=""),"",IF(ISBLANK(A489)," ",VLOOKUP(A489,'Tabla de equipos'!$B$3:$D$107,3,FALSE)))</f>
        <v/>
      </c>
      <c r="E489" s="130" t="str">
        <f t="shared" si="8"/>
        <v/>
      </c>
      <c r="F489" s="24"/>
      <c r="H489" s="52"/>
      <c r="L489" s="51"/>
    </row>
    <row r="490" spans="3:12" ht="21" customHeight="1" x14ac:dyDescent="0.2">
      <c r="C490" s="128" t="str">
        <f>IF(AND(D490="",A490=""),"",IF(ISBLANK(A490)," ",VLOOKUP(A490,'Tabla de equipos'!$B$3:$D$107,3,FALSE)))</f>
        <v/>
      </c>
      <c r="E490" s="130" t="str">
        <f t="shared" si="8"/>
        <v/>
      </c>
      <c r="F490" s="24"/>
      <c r="H490" s="52"/>
      <c r="L490" s="51"/>
    </row>
    <row r="491" spans="3:12" ht="21" customHeight="1" x14ac:dyDescent="0.2">
      <c r="C491" s="128" t="str">
        <f>IF(AND(D491="",A491=""),"",IF(ISBLANK(A491)," ",VLOOKUP(A491,'Tabla de equipos'!$B$3:$D$107,3,FALSE)))</f>
        <v/>
      </c>
      <c r="E491" s="130" t="str">
        <f t="shared" si="8"/>
        <v/>
      </c>
      <c r="F491" s="24"/>
      <c r="H491" s="52"/>
      <c r="L491" s="51"/>
    </row>
    <row r="492" spans="3:12" ht="21" customHeight="1" x14ac:dyDescent="0.2">
      <c r="C492" s="128" t="str">
        <f>IF(AND(D492="",A492=""),"",IF(ISBLANK(A492)," ",VLOOKUP(A492,'Tabla de equipos'!$B$3:$D$107,3,FALSE)))</f>
        <v/>
      </c>
      <c r="E492" s="130" t="str">
        <f t="shared" si="8"/>
        <v/>
      </c>
      <c r="F492" s="24"/>
      <c r="H492" s="52"/>
      <c r="L492" s="51"/>
    </row>
    <row r="493" spans="3:12" ht="21" customHeight="1" x14ac:dyDescent="0.2">
      <c r="C493" s="128" t="str">
        <f>IF(AND(D493="",A493=""),"",IF(ISBLANK(A493)," ",VLOOKUP(A493,'Tabla de equipos'!$B$3:$D$107,3,FALSE)))</f>
        <v/>
      </c>
      <c r="E493" s="130" t="str">
        <f t="shared" si="8"/>
        <v/>
      </c>
      <c r="F493" s="24"/>
      <c r="H493" s="52"/>
      <c r="L493" s="51"/>
    </row>
    <row r="494" spans="3:12" ht="21" customHeight="1" x14ac:dyDescent="0.2">
      <c r="C494" s="128" t="str">
        <f>IF(AND(D494="",A494=""),"",IF(ISBLANK(A494)," ",VLOOKUP(A494,'Tabla de equipos'!$B$3:$D$107,3,FALSE)))</f>
        <v/>
      </c>
      <c r="E494" s="130" t="str">
        <f t="shared" si="8"/>
        <v/>
      </c>
      <c r="F494" s="24"/>
      <c r="H494" s="52"/>
      <c r="L494" s="51"/>
    </row>
    <row r="495" spans="3:12" ht="21" customHeight="1" x14ac:dyDescent="0.2">
      <c r="C495" s="128" t="str">
        <f>IF(AND(D495="",A495=""),"",IF(ISBLANK(A495)," ",VLOOKUP(A495,'Tabla de equipos'!$B$3:$D$107,3,FALSE)))</f>
        <v/>
      </c>
      <c r="E495" s="130" t="str">
        <f t="shared" si="8"/>
        <v/>
      </c>
      <c r="F495" s="24"/>
      <c r="H495" s="52"/>
      <c r="L495" s="51"/>
    </row>
    <row r="496" spans="3:12" ht="21" customHeight="1" x14ac:dyDescent="0.2">
      <c r="C496" s="128" t="str">
        <f>IF(AND(D496="",A496=""),"",IF(ISBLANK(A496)," ",VLOOKUP(A496,'Tabla de equipos'!$B$3:$D$107,3,FALSE)))</f>
        <v/>
      </c>
      <c r="E496" s="130" t="str">
        <f t="shared" si="8"/>
        <v/>
      </c>
      <c r="F496" s="24"/>
      <c r="H496" s="52"/>
      <c r="L496" s="51"/>
    </row>
    <row r="497" spans="3:12" ht="21" customHeight="1" x14ac:dyDescent="0.2">
      <c r="C497" s="128" t="str">
        <f>IF(AND(D497="",A497=""),"",IF(ISBLANK(A497)," ",VLOOKUP(A497,'Tabla de equipos'!$B$3:$D$107,3,FALSE)))</f>
        <v/>
      </c>
      <c r="E497" s="130" t="str">
        <f t="shared" si="8"/>
        <v/>
      </c>
      <c r="F497" s="24"/>
      <c r="H497" s="52"/>
      <c r="L497" s="51"/>
    </row>
    <row r="498" spans="3:12" ht="21" customHeight="1" x14ac:dyDescent="0.2">
      <c r="C498" s="128" t="str">
        <f>IF(AND(D498="",A498=""),"",IF(ISBLANK(A498)," ",VLOOKUP(A498,'Tabla de equipos'!$B$3:$D$107,3,FALSE)))</f>
        <v/>
      </c>
      <c r="E498" s="130" t="str">
        <f t="shared" si="8"/>
        <v/>
      </c>
      <c r="F498" s="24"/>
      <c r="H498" s="52"/>
      <c r="L498" s="51"/>
    </row>
    <row r="499" spans="3:12" ht="21" customHeight="1" x14ac:dyDescent="0.2">
      <c r="C499" s="128" t="str">
        <f>IF(AND(D499="",A499=""),"",IF(ISBLANK(A499)," ",VLOOKUP(A499,'Tabla de equipos'!$B$3:$D$107,3,FALSE)))</f>
        <v/>
      </c>
      <c r="E499" s="130" t="str">
        <f t="shared" si="8"/>
        <v/>
      </c>
      <c r="F499" s="24"/>
      <c r="H499" s="52"/>
      <c r="L499" s="51"/>
    </row>
    <row r="500" spans="3:12" ht="21" customHeight="1" x14ac:dyDescent="0.2">
      <c r="C500" s="128" t="str">
        <f>IF(AND(D500="",A500=""),"",IF(ISBLANK(A500)," ",VLOOKUP(A500,'Tabla de equipos'!$B$3:$D$107,3,FALSE)))</f>
        <v/>
      </c>
      <c r="E500" s="130" t="str">
        <f t="shared" si="8"/>
        <v/>
      </c>
      <c r="F500" s="24"/>
      <c r="H500" s="52"/>
      <c r="L500" s="51"/>
    </row>
    <row r="501" spans="3:12" ht="21" customHeight="1" x14ac:dyDescent="0.2">
      <c r="C501" s="128" t="str">
        <f>IF(AND(D501="",A501=""),"",IF(ISBLANK(A501)," ",VLOOKUP(A501,'Tabla de equipos'!$B$3:$D$107,3,FALSE)))</f>
        <v/>
      </c>
      <c r="E501" s="130" t="str">
        <f t="shared" si="8"/>
        <v/>
      </c>
      <c r="F501" s="24"/>
      <c r="H501" s="52"/>
      <c r="L501" s="51"/>
    </row>
    <row r="502" spans="3:12" ht="21" customHeight="1" x14ac:dyDescent="0.2">
      <c r="C502" s="128" t="str">
        <f>IF(AND(D502="",A502=""),"",IF(ISBLANK(A502)," ",VLOOKUP(A502,'Tabla de equipos'!$B$3:$D$107,3,FALSE)))</f>
        <v/>
      </c>
      <c r="E502" s="130" t="str">
        <f t="shared" si="8"/>
        <v/>
      </c>
      <c r="F502" s="24"/>
      <c r="H502" s="52"/>
      <c r="L502" s="51"/>
    </row>
    <row r="503" spans="3:12" ht="21" customHeight="1" x14ac:dyDescent="0.2">
      <c r="C503" s="128" t="str">
        <f>IF(AND(D503="",A503=""),"",IF(ISBLANK(A503)," ",VLOOKUP(A503,'Tabla de equipos'!$B$3:$D$107,3,FALSE)))</f>
        <v/>
      </c>
      <c r="E503" s="130" t="str">
        <f t="shared" si="8"/>
        <v/>
      </c>
      <c r="F503" s="24"/>
      <c r="H503" s="52"/>
      <c r="L503" s="51"/>
    </row>
    <row r="504" spans="3:12" ht="21" customHeight="1" x14ac:dyDescent="0.2">
      <c r="C504" s="128" t="str">
        <f>IF(AND(D504="",A504=""),"",IF(ISBLANK(A504)," ",VLOOKUP(A504,'Tabla de equipos'!$B$3:$D$107,3,FALSE)))</f>
        <v/>
      </c>
      <c r="E504" s="130" t="str">
        <f t="shared" si="8"/>
        <v/>
      </c>
      <c r="F504" s="24"/>
      <c r="H504" s="52"/>
      <c r="L504" s="51"/>
    </row>
    <row r="505" spans="3:12" ht="21" customHeight="1" x14ac:dyDescent="0.2">
      <c r="C505" s="128" t="str">
        <f>IF(AND(D505="",A505=""),"",IF(ISBLANK(A505)," ",VLOOKUP(A505,'Tabla de equipos'!$B$3:$D$107,3,FALSE)))</f>
        <v/>
      </c>
      <c r="E505" s="130" t="str">
        <f t="shared" si="8"/>
        <v/>
      </c>
      <c r="F505" s="24"/>
      <c r="H505" s="52"/>
      <c r="L505" s="51"/>
    </row>
    <row r="506" spans="3:12" ht="21" customHeight="1" x14ac:dyDescent="0.2">
      <c r="C506" s="128" t="str">
        <f>IF(AND(D506="",A506=""),"",IF(ISBLANK(A506)," ",VLOOKUP(A506,'Tabla de equipos'!$B$3:$D$107,3,FALSE)))</f>
        <v/>
      </c>
      <c r="E506" s="130" t="str">
        <f t="shared" si="8"/>
        <v/>
      </c>
      <c r="F506" s="24"/>
      <c r="H506" s="52"/>
      <c r="L506" s="51"/>
    </row>
    <row r="507" spans="3:12" ht="21" customHeight="1" x14ac:dyDescent="0.2">
      <c r="C507" s="128" t="str">
        <f>IF(AND(D507="",A507=""),"",IF(ISBLANK(A507)," ",VLOOKUP(A507,'Tabla de equipos'!$B$3:$D$107,3,FALSE)))</f>
        <v/>
      </c>
      <c r="E507" s="130" t="str">
        <f t="shared" si="8"/>
        <v/>
      </c>
      <c r="F507" s="24"/>
      <c r="H507" s="52"/>
      <c r="L507" s="51"/>
    </row>
    <row r="508" spans="3:12" ht="21" customHeight="1" x14ac:dyDescent="0.2">
      <c r="C508" s="128" t="str">
        <f>IF(AND(D508="",A508=""),"",IF(ISBLANK(A508)," ",VLOOKUP(A508,'Tabla de equipos'!$B$3:$D$107,3,FALSE)))</f>
        <v/>
      </c>
      <c r="E508" s="130" t="str">
        <f t="shared" si="8"/>
        <v/>
      </c>
      <c r="F508" s="24"/>
      <c r="H508" s="52"/>
      <c r="L508" s="51"/>
    </row>
    <row r="509" spans="3:12" ht="21" customHeight="1" x14ac:dyDescent="0.2">
      <c r="C509" s="128" t="str">
        <f>IF(AND(D509="",A509=""),"",IF(ISBLANK(A509)," ",VLOOKUP(A509,'Tabla de equipos'!$B$3:$D$107,3,FALSE)))</f>
        <v/>
      </c>
      <c r="E509" s="130" t="str">
        <f t="shared" si="8"/>
        <v/>
      </c>
      <c r="F509" s="24"/>
      <c r="H509" s="52"/>
      <c r="L509" s="51"/>
    </row>
    <row r="510" spans="3:12" ht="21" customHeight="1" x14ac:dyDescent="0.2">
      <c r="C510" s="128" t="str">
        <f>IF(AND(D510="",A510=""),"",IF(ISBLANK(A510)," ",VLOOKUP(A510,'Tabla de equipos'!$B$3:$D$107,3,FALSE)))</f>
        <v/>
      </c>
      <c r="E510" s="130" t="str">
        <f t="shared" si="8"/>
        <v/>
      </c>
      <c r="F510" s="24"/>
      <c r="H510" s="52"/>
      <c r="L510" s="51"/>
    </row>
    <row r="511" spans="3:12" ht="21" customHeight="1" x14ac:dyDescent="0.2">
      <c r="C511" s="128" t="str">
        <f>IF(AND(D511="",A511=""),"",IF(ISBLANK(A511)," ",VLOOKUP(A511,'Tabla de equipos'!$B$3:$D$107,3,FALSE)))</f>
        <v/>
      </c>
      <c r="E511" s="130" t="str">
        <f t="shared" si="8"/>
        <v/>
      </c>
      <c r="F511" s="24"/>
      <c r="H511" s="52"/>
      <c r="L511" s="51"/>
    </row>
    <row r="512" spans="3:12" ht="21" customHeight="1" x14ac:dyDescent="0.2">
      <c r="C512" s="128" t="str">
        <f>IF(AND(D512="",A512=""),"",IF(ISBLANK(A512)," ",VLOOKUP(A512,'Tabla de equipos'!$B$3:$D$107,3,FALSE)))</f>
        <v/>
      </c>
      <c r="E512" s="130" t="str">
        <f t="shared" si="8"/>
        <v/>
      </c>
      <c r="F512" s="24"/>
      <c r="H512" s="52"/>
      <c r="L512" s="51"/>
    </row>
    <row r="513" spans="3:12" ht="21" customHeight="1" x14ac:dyDescent="0.2">
      <c r="C513" s="128" t="str">
        <f>IF(AND(D513="",A513=""),"",IF(ISBLANK(A513)," ",VLOOKUP(A513,'Tabla de equipos'!$B$3:$D$107,3,FALSE)))</f>
        <v/>
      </c>
      <c r="E513" s="130" t="str">
        <f t="shared" si="8"/>
        <v/>
      </c>
      <c r="F513" s="24"/>
      <c r="H513" s="52"/>
      <c r="L513" s="51"/>
    </row>
    <row r="514" spans="3:12" ht="21" customHeight="1" x14ac:dyDescent="0.2">
      <c r="C514" s="128" t="str">
        <f>IF(AND(D514="",A514=""),"",IF(ISBLANK(A514)," ",VLOOKUP(A514,'Tabla de equipos'!$B$3:$D$107,3,FALSE)))</f>
        <v/>
      </c>
      <c r="E514" s="130" t="str">
        <f t="shared" si="8"/>
        <v/>
      </c>
      <c r="F514" s="24"/>
      <c r="H514" s="52"/>
      <c r="L514" s="51"/>
    </row>
    <row r="515" spans="3:12" ht="21" customHeight="1" x14ac:dyDescent="0.2">
      <c r="C515" s="128" t="str">
        <f>IF(AND(D515="",A515=""),"",IF(ISBLANK(A515)," ",VLOOKUP(A515,'Tabla de equipos'!$B$3:$D$107,3,FALSE)))</f>
        <v/>
      </c>
      <c r="E515" s="130" t="str">
        <f t="shared" si="8"/>
        <v/>
      </c>
      <c r="F515" s="24"/>
      <c r="H515" s="52"/>
      <c r="L515" s="51"/>
    </row>
    <row r="516" spans="3:12" ht="21" customHeight="1" x14ac:dyDescent="0.2">
      <c r="C516" s="128" t="str">
        <f>IF(AND(D516="",A516=""),"",IF(ISBLANK(A516)," ",VLOOKUP(A516,'Tabla de equipos'!$B$3:$D$107,3,FALSE)))</f>
        <v/>
      </c>
      <c r="E516" s="130" t="str">
        <f t="shared" si="8"/>
        <v/>
      </c>
      <c r="F516" s="24"/>
      <c r="H516" s="52"/>
      <c r="L516" s="51"/>
    </row>
    <row r="517" spans="3:12" ht="21" customHeight="1" x14ac:dyDescent="0.2">
      <c r="C517" s="128" t="str">
        <f>IF(AND(D517="",A517=""),"",IF(ISBLANK(A517)," ",VLOOKUP(A517,'Tabla de equipos'!$B$3:$D$107,3,FALSE)))</f>
        <v/>
      </c>
      <c r="E517" s="130" t="str">
        <f t="shared" si="8"/>
        <v/>
      </c>
      <c r="F517" s="24"/>
      <c r="H517" s="52"/>
      <c r="L517" s="51"/>
    </row>
    <row r="518" spans="3:12" ht="21" customHeight="1" x14ac:dyDescent="0.2">
      <c r="C518" s="128" t="str">
        <f>IF(AND(D518="",A518=""),"",IF(ISBLANK(A518)," ",VLOOKUP(A518,'Tabla de equipos'!$B$3:$D$107,3,FALSE)))</f>
        <v/>
      </c>
      <c r="E518" s="130" t="str">
        <f t="shared" si="8"/>
        <v/>
      </c>
      <c r="F518" s="24"/>
      <c r="H518" s="52"/>
      <c r="L518" s="51"/>
    </row>
    <row r="519" spans="3:12" ht="21" customHeight="1" x14ac:dyDescent="0.2">
      <c r="C519" s="128" t="str">
        <f>IF(AND(D519="",A519=""),"",IF(ISBLANK(A519)," ",VLOOKUP(A519,'Tabla de equipos'!$B$3:$D$107,3,FALSE)))</f>
        <v/>
      </c>
      <c r="E519" s="130" t="str">
        <f t="shared" si="8"/>
        <v/>
      </c>
      <c r="F519" s="24"/>
      <c r="H519" s="52"/>
      <c r="L519" s="51"/>
    </row>
    <row r="520" spans="3:12" ht="21" customHeight="1" x14ac:dyDescent="0.2">
      <c r="C520" s="128" t="str">
        <f>IF(AND(D520="",A520=""),"",IF(ISBLANK(A520)," ",VLOOKUP(A520,'Tabla de equipos'!$B$3:$D$107,3,FALSE)))</f>
        <v/>
      </c>
      <c r="E520" s="130" t="str">
        <f t="shared" si="8"/>
        <v/>
      </c>
      <c r="F520" s="24"/>
      <c r="H520" s="52"/>
      <c r="L520" s="51"/>
    </row>
    <row r="521" spans="3:12" ht="21" customHeight="1" x14ac:dyDescent="0.2">
      <c r="C521" s="128" t="str">
        <f>IF(AND(D521="",A521=""),"",IF(ISBLANK(A521)," ",VLOOKUP(A521,'Tabla de equipos'!$B$3:$D$107,3,FALSE)))</f>
        <v/>
      </c>
      <c r="E521" s="130" t="str">
        <f t="shared" si="8"/>
        <v/>
      </c>
      <c r="F521" s="24"/>
      <c r="H521" s="52"/>
      <c r="L521" s="51"/>
    </row>
    <row r="522" spans="3:12" ht="21" customHeight="1" x14ac:dyDescent="0.2">
      <c r="C522" s="128" t="str">
        <f>IF(AND(D522="",A522=""),"",IF(ISBLANK(A522)," ",VLOOKUP(A522,'Tabla de equipos'!$B$3:$D$107,3,FALSE)))</f>
        <v/>
      </c>
      <c r="E522" s="130" t="str">
        <f t="shared" si="8"/>
        <v/>
      </c>
      <c r="F522" s="24"/>
      <c r="H522" s="52"/>
      <c r="L522" s="51"/>
    </row>
    <row r="523" spans="3:12" ht="21" customHeight="1" x14ac:dyDescent="0.2">
      <c r="C523" s="128" t="str">
        <f>IF(AND(D523="",A523=""),"",IF(ISBLANK(A523)," ",VLOOKUP(A523,'Tabla de equipos'!$B$3:$D$107,3,FALSE)))</f>
        <v/>
      </c>
      <c r="E523" s="130" t="str">
        <f t="shared" si="8"/>
        <v/>
      </c>
      <c r="F523" s="24"/>
      <c r="H523" s="52"/>
      <c r="L523" s="51"/>
    </row>
    <row r="524" spans="3:12" ht="21" customHeight="1" x14ac:dyDescent="0.2">
      <c r="C524" s="128" t="str">
        <f>IF(AND(D524="",A524=""),"",IF(ISBLANK(A524)," ",VLOOKUP(A524,'Tabla de equipos'!$B$3:$D$107,3,FALSE)))</f>
        <v/>
      </c>
      <c r="E524" s="130" t="str">
        <f t="shared" si="8"/>
        <v/>
      </c>
      <c r="F524" s="24"/>
      <c r="H524" s="52"/>
      <c r="L524" s="51"/>
    </row>
    <row r="525" spans="3:12" ht="21" customHeight="1" x14ac:dyDescent="0.2">
      <c r="C525" s="128" t="str">
        <f>IF(AND(D525="",A525=""),"",IF(ISBLANK(A525)," ",VLOOKUP(A525,'Tabla de equipos'!$B$3:$D$107,3,FALSE)))</f>
        <v/>
      </c>
      <c r="E525" s="130" t="str">
        <f t="shared" si="8"/>
        <v/>
      </c>
      <c r="F525" s="24"/>
      <c r="H525" s="52"/>
      <c r="L525" s="51"/>
    </row>
    <row r="526" spans="3:12" ht="21" customHeight="1" x14ac:dyDescent="0.2">
      <c r="C526" s="128" t="str">
        <f>IF(AND(D526="",A526=""),"",IF(ISBLANK(A526)," ",VLOOKUP(A526,'Tabla de equipos'!$B$3:$D$107,3,FALSE)))</f>
        <v/>
      </c>
      <c r="E526" s="130" t="str">
        <f t="shared" si="8"/>
        <v/>
      </c>
      <c r="F526" s="24"/>
      <c r="H526" s="52"/>
      <c r="L526" s="51"/>
    </row>
    <row r="527" spans="3:12" ht="21" customHeight="1" x14ac:dyDescent="0.2">
      <c r="C527" s="128" t="str">
        <f>IF(AND(D527="",A527=""),"",IF(ISBLANK(A527)," ",VLOOKUP(A527,'Tabla de equipos'!$B$3:$D$107,3,FALSE)))</f>
        <v/>
      </c>
      <c r="E527" s="130" t="str">
        <f t="shared" si="8"/>
        <v/>
      </c>
      <c r="F527" s="24"/>
      <c r="H527" s="52"/>
      <c r="L527" s="51"/>
    </row>
    <row r="528" spans="3:12" ht="21" customHeight="1" x14ac:dyDescent="0.2">
      <c r="C528" s="128" t="str">
        <f>IF(AND(D528="",A528=""),"",IF(ISBLANK(A528)," ",VLOOKUP(A528,'Tabla de equipos'!$B$3:$D$107,3,FALSE)))</f>
        <v/>
      </c>
      <c r="E528" s="130" t="str">
        <f t="shared" si="8"/>
        <v/>
      </c>
      <c r="F528" s="24"/>
      <c r="H528" s="52"/>
      <c r="L528" s="51"/>
    </row>
    <row r="529" spans="3:12" ht="21" customHeight="1" x14ac:dyDescent="0.2">
      <c r="C529" s="128" t="str">
        <f>IF(AND(D529="",A529=""),"",IF(ISBLANK(A529)," ",VLOOKUP(A529,'Tabla de equipos'!$B$3:$D$107,3,FALSE)))</f>
        <v/>
      </c>
      <c r="E529" s="130" t="str">
        <f t="shared" si="8"/>
        <v/>
      </c>
      <c r="F529" s="24"/>
      <c r="H529" s="52"/>
      <c r="L529" s="51"/>
    </row>
    <row r="530" spans="3:12" ht="21" customHeight="1" x14ac:dyDescent="0.2">
      <c r="C530" s="128" t="str">
        <f>IF(AND(D530="",A530=""),"",IF(ISBLANK(A530)," ",VLOOKUP(A530,'Tabla de equipos'!$B$3:$D$107,3,FALSE)))</f>
        <v/>
      </c>
      <c r="E530" s="130" t="str">
        <f t="shared" ref="E530:E593" si="9">IF(AND(D530="",A530=""),"",IF(AND(A530="",D530&gt;0),"Falta especificar equipo/soporte",IF(AND(D530&gt;0,A530&lt;&gt;""),"","Falta incluir unidades")))</f>
        <v/>
      </c>
      <c r="F530" s="24"/>
      <c r="H530" s="52"/>
      <c r="L530" s="51"/>
    </row>
    <row r="531" spans="3:12" ht="21" customHeight="1" x14ac:dyDescent="0.2">
      <c r="C531" s="128" t="str">
        <f>IF(AND(D531="",A531=""),"",IF(ISBLANK(A531)," ",VLOOKUP(A531,'Tabla de equipos'!$B$3:$D$107,3,FALSE)))</f>
        <v/>
      </c>
      <c r="E531" s="130" t="str">
        <f t="shared" si="9"/>
        <v/>
      </c>
      <c r="F531" s="24"/>
      <c r="H531" s="52"/>
      <c r="L531" s="51"/>
    </row>
    <row r="532" spans="3:12" ht="21" customHeight="1" x14ac:dyDescent="0.2">
      <c r="C532" s="128" t="str">
        <f>IF(AND(D532="",A532=""),"",IF(ISBLANK(A532)," ",VLOOKUP(A532,'Tabla de equipos'!$B$3:$D$107,3,FALSE)))</f>
        <v/>
      </c>
      <c r="E532" s="130" t="str">
        <f t="shared" si="9"/>
        <v/>
      </c>
      <c r="F532" s="24"/>
      <c r="H532" s="52"/>
      <c r="L532" s="51"/>
    </row>
    <row r="533" spans="3:12" ht="21" customHeight="1" x14ac:dyDescent="0.2">
      <c r="C533" s="128" t="str">
        <f>IF(AND(D533="",A533=""),"",IF(ISBLANK(A533)," ",VLOOKUP(A533,'Tabla de equipos'!$B$3:$D$107,3,FALSE)))</f>
        <v/>
      </c>
      <c r="E533" s="130" t="str">
        <f t="shared" si="9"/>
        <v/>
      </c>
      <c r="F533" s="24"/>
      <c r="H533" s="52"/>
      <c r="L533" s="51"/>
    </row>
    <row r="534" spans="3:12" ht="21" customHeight="1" x14ac:dyDescent="0.2">
      <c r="C534" s="128" t="str">
        <f>IF(AND(D534="",A534=""),"",IF(ISBLANK(A534)," ",VLOOKUP(A534,'Tabla de equipos'!$B$3:$D$107,3,FALSE)))</f>
        <v/>
      </c>
      <c r="E534" s="130" t="str">
        <f t="shared" si="9"/>
        <v/>
      </c>
      <c r="F534" s="24"/>
      <c r="H534" s="52"/>
      <c r="L534" s="51"/>
    </row>
    <row r="535" spans="3:12" ht="21" customHeight="1" x14ac:dyDescent="0.2">
      <c r="C535" s="128" t="str">
        <f>IF(AND(D535="",A535=""),"",IF(ISBLANK(A535)," ",VLOOKUP(A535,'Tabla de equipos'!$B$3:$D$107,3,FALSE)))</f>
        <v/>
      </c>
      <c r="E535" s="130" t="str">
        <f t="shared" si="9"/>
        <v/>
      </c>
      <c r="F535" s="24"/>
      <c r="H535" s="52"/>
      <c r="L535" s="51"/>
    </row>
    <row r="536" spans="3:12" ht="21" customHeight="1" x14ac:dyDescent="0.2">
      <c r="C536" s="128" t="str">
        <f>IF(AND(D536="",A536=""),"",IF(ISBLANK(A536)," ",VLOOKUP(A536,'Tabla de equipos'!$B$3:$D$107,3,FALSE)))</f>
        <v/>
      </c>
      <c r="E536" s="130" t="str">
        <f t="shared" si="9"/>
        <v/>
      </c>
      <c r="F536" s="24"/>
      <c r="H536" s="52"/>
      <c r="L536" s="51"/>
    </row>
    <row r="537" spans="3:12" ht="21" customHeight="1" x14ac:dyDescent="0.2">
      <c r="C537" s="128" t="str">
        <f>IF(AND(D537="",A537=""),"",IF(ISBLANK(A537)," ",VLOOKUP(A537,'Tabla de equipos'!$B$3:$D$107,3,FALSE)))</f>
        <v/>
      </c>
      <c r="E537" s="130" t="str">
        <f t="shared" si="9"/>
        <v/>
      </c>
      <c r="F537" s="24"/>
      <c r="H537" s="52"/>
      <c r="L537" s="51"/>
    </row>
    <row r="538" spans="3:12" ht="21" customHeight="1" x14ac:dyDescent="0.2">
      <c r="C538" s="128" t="str">
        <f>IF(AND(D538="",A538=""),"",IF(ISBLANK(A538)," ",VLOOKUP(A538,'Tabla de equipos'!$B$3:$D$107,3,FALSE)))</f>
        <v/>
      </c>
      <c r="E538" s="130" t="str">
        <f t="shared" si="9"/>
        <v/>
      </c>
      <c r="F538" s="24"/>
      <c r="H538" s="52"/>
      <c r="L538" s="51"/>
    </row>
    <row r="539" spans="3:12" ht="21" customHeight="1" x14ac:dyDescent="0.2">
      <c r="C539" s="128" t="str">
        <f>IF(AND(D539="",A539=""),"",IF(ISBLANK(A539)," ",VLOOKUP(A539,'Tabla de equipos'!$B$3:$D$107,3,FALSE)))</f>
        <v/>
      </c>
      <c r="E539" s="130" t="str">
        <f t="shared" si="9"/>
        <v/>
      </c>
      <c r="F539" s="24"/>
      <c r="H539" s="52"/>
      <c r="L539" s="51"/>
    </row>
    <row r="540" spans="3:12" ht="21" customHeight="1" x14ac:dyDescent="0.2">
      <c r="C540" s="128" t="str">
        <f>IF(AND(D540="",A540=""),"",IF(ISBLANK(A540)," ",VLOOKUP(A540,'Tabla de equipos'!$B$3:$D$107,3,FALSE)))</f>
        <v/>
      </c>
      <c r="E540" s="130" t="str">
        <f t="shared" si="9"/>
        <v/>
      </c>
      <c r="F540" s="24"/>
      <c r="H540" s="52"/>
      <c r="L540" s="51"/>
    </row>
    <row r="541" spans="3:12" ht="21" customHeight="1" x14ac:dyDescent="0.2">
      <c r="C541" s="128" t="str">
        <f>IF(AND(D541="",A541=""),"",IF(ISBLANK(A541)," ",VLOOKUP(A541,'Tabla de equipos'!$B$3:$D$107,3,FALSE)))</f>
        <v/>
      </c>
      <c r="E541" s="130" t="str">
        <f t="shared" si="9"/>
        <v/>
      </c>
      <c r="F541" s="24"/>
      <c r="H541" s="52"/>
      <c r="L541" s="51"/>
    </row>
    <row r="542" spans="3:12" ht="21" customHeight="1" x14ac:dyDescent="0.2">
      <c r="C542" s="128" t="str">
        <f>IF(AND(D542="",A542=""),"",IF(ISBLANK(A542)," ",VLOOKUP(A542,'Tabla de equipos'!$B$3:$D$107,3,FALSE)))</f>
        <v/>
      </c>
      <c r="E542" s="130" t="str">
        <f t="shared" si="9"/>
        <v/>
      </c>
      <c r="F542" s="24"/>
      <c r="H542" s="52"/>
      <c r="L542" s="51"/>
    </row>
    <row r="543" spans="3:12" ht="21" customHeight="1" x14ac:dyDescent="0.2">
      <c r="C543" s="128" t="str">
        <f>IF(AND(D543="",A543=""),"",IF(ISBLANK(A543)," ",VLOOKUP(A543,'Tabla de equipos'!$B$3:$D$107,3,FALSE)))</f>
        <v/>
      </c>
      <c r="E543" s="130" t="str">
        <f t="shared" si="9"/>
        <v/>
      </c>
      <c r="F543" s="24"/>
      <c r="H543" s="52"/>
      <c r="L543" s="51"/>
    </row>
    <row r="544" spans="3:12" ht="21" customHeight="1" x14ac:dyDescent="0.2">
      <c r="C544" s="128" t="str">
        <f>IF(AND(D544="",A544=""),"",IF(ISBLANK(A544)," ",VLOOKUP(A544,'Tabla de equipos'!$B$3:$D$107,3,FALSE)))</f>
        <v/>
      </c>
      <c r="E544" s="130" t="str">
        <f t="shared" si="9"/>
        <v/>
      </c>
      <c r="F544" s="24"/>
      <c r="H544" s="52"/>
      <c r="L544" s="51"/>
    </row>
    <row r="545" spans="3:12" ht="21" customHeight="1" x14ac:dyDescent="0.2">
      <c r="C545" s="128" t="str">
        <f>IF(AND(D545="",A545=""),"",IF(ISBLANK(A545)," ",VLOOKUP(A545,'Tabla de equipos'!$B$3:$D$107,3,FALSE)))</f>
        <v/>
      </c>
      <c r="E545" s="130" t="str">
        <f t="shared" si="9"/>
        <v/>
      </c>
      <c r="F545" s="24"/>
      <c r="H545" s="52"/>
      <c r="L545" s="51"/>
    </row>
    <row r="546" spans="3:12" ht="21" customHeight="1" x14ac:dyDescent="0.2">
      <c r="C546" s="128" t="str">
        <f>IF(AND(D546="",A546=""),"",IF(ISBLANK(A546)," ",VLOOKUP(A546,'Tabla de equipos'!$B$3:$D$107,3,FALSE)))</f>
        <v/>
      </c>
      <c r="E546" s="130" t="str">
        <f t="shared" si="9"/>
        <v/>
      </c>
      <c r="F546" s="24"/>
      <c r="H546" s="52"/>
      <c r="L546" s="51"/>
    </row>
    <row r="547" spans="3:12" ht="21" customHeight="1" x14ac:dyDescent="0.2">
      <c r="C547" s="128" t="str">
        <f>IF(AND(D547="",A547=""),"",IF(ISBLANK(A547)," ",VLOOKUP(A547,'Tabla de equipos'!$B$3:$D$107,3,FALSE)))</f>
        <v/>
      </c>
      <c r="E547" s="130" t="str">
        <f t="shared" si="9"/>
        <v/>
      </c>
      <c r="F547" s="24"/>
      <c r="H547" s="52"/>
      <c r="L547" s="51"/>
    </row>
    <row r="548" spans="3:12" ht="21" customHeight="1" x14ac:dyDescent="0.2">
      <c r="C548" s="128" t="str">
        <f>IF(AND(D548="",A548=""),"",IF(ISBLANK(A548)," ",VLOOKUP(A548,'Tabla de equipos'!$B$3:$D$107,3,FALSE)))</f>
        <v/>
      </c>
      <c r="E548" s="130" t="str">
        <f t="shared" si="9"/>
        <v/>
      </c>
      <c r="F548" s="24"/>
      <c r="H548" s="52"/>
      <c r="L548" s="51"/>
    </row>
    <row r="549" spans="3:12" ht="21" customHeight="1" x14ac:dyDescent="0.2">
      <c r="C549" s="128" t="str">
        <f>IF(AND(D549="",A549=""),"",IF(ISBLANK(A549)," ",VLOOKUP(A549,'Tabla de equipos'!$B$3:$D$107,3,FALSE)))</f>
        <v/>
      </c>
      <c r="E549" s="130" t="str">
        <f t="shared" si="9"/>
        <v/>
      </c>
      <c r="F549" s="24"/>
      <c r="H549" s="52"/>
      <c r="L549" s="51"/>
    </row>
    <row r="550" spans="3:12" ht="21" customHeight="1" x14ac:dyDescent="0.2">
      <c r="C550" s="128" t="str">
        <f>IF(AND(D550="",A550=""),"",IF(ISBLANK(A550)," ",VLOOKUP(A550,'Tabla de equipos'!$B$3:$D$107,3,FALSE)))</f>
        <v/>
      </c>
      <c r="E550" s="130" t="str">
        <f t="shared" si="9"/>
        <v/>
      </c>
      <c r="F550" s="24"/>
      <c r="H550" s="52"/>
      <c r="L550" s="51"/>
    </row>
    <row r="551" spans="3:12" ht="21" customHeight="1" x14ac:dyDescent="0.2">
      <c r="C551" s="128" t="str">
        <f>IF(AND(D551="",A551=""),"",IF(ISBLANK(A551)," ",VLOOKUP(A551,'Tabla de equipos'!$B$3:$D$107,3,FALSE)))</f>
        <v/>
      </c>
      <c r="E551" s="130" t="str">
        <f t="shared" si="9"/>
        <v/>
      </c>
      <c r="F551" s="24"/>
      <c r="H551" s="52"/>
      <c r="L551" s="51"/>
    </row>
    <row r="552" spans="3:12" ht="21" customHeight="1" x14ac:dyDescent="0.2">
      <c r="C552" s="128" t="str">
        <f>IF(AND(D552="",A552=""),"",IF(ISBLANK(A552)," ",VLOOKUP(A552,'Tabla de equipos'!$B$3:$D$107,3,FALSE)))</f>
        <v/>
      </c>
      <c r="E552" s="130" t="str">
        <f t="shared" si="9"/>
        <v/>
      </c>
      <c r="F552" s="24"/>
      <c r="H552" s="52"/>
      <c r="L552" s="51"/>
    </row>
    <row r="553" spans="3:12" ht="21" customHeight="1" x14ac:dyDescent="0.2">
      <c r="C553" s="128" t="str">
        <f>IF(AND(D553="",A553=""),"",IF(ISBLANK(A553)," ",VLOOKUP(A553,'Tabla de equipos'!$B$3:$D$107,3,FALSE)))</f>
        <v/>
      </c>
      <c r="E553" s="130" t="str">
        <f t="shared" si="9"/>
        <v/>
      </c>
      <c r="F553" s="24"/>
      <c r="H553" s="52"/>
      <c r="L553" s="51"/>
    </row>
    <row r="554" spans="3:12" ht="21" customHeight="1" x14ac:dyDescent="0.2">
      <c r="C554" s="128" t="str">
        <f>IF(AND(D554="",A554=""),"",IF(ISBLANK(A554)," ",VLOOKUP(A554,'Tabla de equipos'!$B$3:$D$107,3,FALSE)))</f>
        <v/>
      </c>
      <c r="E554" s="130" t="str">
        <f t="shared" si="9"/>
        <v/>
      </c>
      <c r="F554" s="24"/>
      <c r="H554" s="52"/>
      <c r="L554" s="51"/>
    </row>
    <row r="555" spans="3:12" ht="21" customHeight="1" x14ac:dyDescent="0.2">
      <c r="C555" s="128" t="str">
        <f>IF(AND(D555="",A555=""),"",IF(ISBLANK(A555)," ",VLOOKUP(A555,'Tabla de equipos'!$B$3:$D$107,3,FALSE)))</f>
        <v/>
      </c>
      <c r="E555" s="130" t="str">
        <f t="shared" si="9"/>
        <v/>
      </c>
      <c r="F555" s="24"/>
      <c r="H555" s="52"/>
      <c r="L555" s="51"/>
    </row>
    <row r="556" spans="3:12" ht="21" customHeight="1" x14ac:dyDescent="0.2">
      <c r="C556" s="128" t="str">
        <f>IF(AND(D556="",A556=""),"",IF(ISBLANK(A556)," ",VLOOKUP(A556,'Tabla de equipos'!$B$3:$D$107,3,FALSE)))</f>
        <v/>
      </c>
      <c r="E556" s="130" t="str">
        <f t="shared" si="9"/>
        <v/>
      </c>
      <c r="F556" s="24"/>
      <c r="H556" s="52"/>
      <c r="L556" s="51"/>
    </row>
    <row r="557" spans="3:12" ht="21" customHeight="1" x14ac:dyDescent="0.2">
      <c r="C557" s="128" t="str">
        <f>IF(AND(D557="",A557=""),"",IF(ISBLANK(A557)," ",VLOOKUP(A557,'Tabla de equipos'!$B$3:$D$107,3,FALSE)))</f>
        <v/>
      </c>
      <c r="E557" s="130" t="str">
        <f t="shared" si="9"/>
        <v/>
      </c>
      <c r="F557" s="24"/>
      <c r="H557" s="52"/>
      <c r="L557" s="51"/>
    </row>
    <row r="558" spans="3:12" ht="21" customHeight="1" x14ac:dyDescent="0.2">
      <c r="C558" s="128" t="str">
        <f>IF(AND(D558="",A558=""),"",IF(ISBLANK(A558)," ",VLOOKUP(A558,'Tabla de equipos'!$B$3:$D$107,3,FALSE)))</f>
        <v/>
      </c>
      <c r="E558" s="130" t="str">
        <f t="shared" si="9"/>
        <v/>
      </c>
      <c r="F558" s="24"/>
      <c r="H558" s="52"/>
      <c r="L558" s="51"/>
    </row>
    <row r="559" spans="3:12" ht="21" customHeight="1" x14ac:dyDescent="0.2">
      <c r="C559" s="128" t="str">
        <f>IF(AND(D559="",A559=""),"",IF(ISBLANK(A559)," ",VLOOKUP(A559,'Tabla de equipos'!$B$3:$D$107,3,FALSE)))</f>
        <v/>
      </c>
      <c r="E559" s="130" t="str">
        <f t="shared" si="9"/>
        <v/>
      </c>
      <c r="F559" s="24"/>
      <c r="H559" s="52"/>
      <c r="L559" s="51"/>
    </row>
    <row r="560" spans="3:12" ht="21" customHeight="1" x14ac:dyDescent="0.2">
      <c r="C560" s="128" t="str">
        <f>IF(AND(D560="",A560=""),"",IF(ISBLANK(A560)," ",VLOOKUP(A560,'Tabla de equipos'!$B$3:$D$107,3,FALSE)))</f>
        <v/>
      </c>
      <c r="E560" s="130" t="str">
        <f t="shared" si="9"/>
        <v/>
      </c>
      <c r="F560" s="24"/>
      <c r="H560" s="52"/>
      <c r="L560" s="51"/>
    </row>
    <row r="561" spans="3:12" ht="21" customHeight="1" x14ac:dyDescent="0.2">
      <c r="C561" s="128" t="str">
        <f>IF(AND(D561="",A561=""),"",IF(ISBLANK(A561)," ",VLOOKUP(A561,'Tabla de equipos'!$B$3:$D$107,3,FALSE)))</f>
        <v/>
      </c>
      <c r="E561" s="130" t="str">
        <f t="shared" si="9"/>
        <v/>
      </c>
      <c r="F561" s="24"/>
      <c r="H561" s="52"/>
      <c r="L561" s="51"/>
    </row>
    <row r="562" spans="3:12" ht="21" customHeight="1" x14ac:dyDescent="0.2">
      <c r="C562" s="128" t="str">
        <f>IF(AND(D562="",A562=""),"",IF(ISBLANK(A562)," ",VLOOKUP(A562,'Tabla de equipos'!$B$3:$D$107,3,FALSE)))</f>
        <v/>
      </c>
      <c r="E562" s="130" t="str">
        <f t="shared" si="9"/>
        <v/>
      </c>
      <c r="F562" s="24"/>
      <c r="H562" s="52"/>
      <c r="L562" s="51"/>
    </row>
    <row r="563" spans="3:12" ht="21" customHeight="1" x14ac:dyDescent="0.2">
      <c r="C563" s="128" t="str">
        <f>IF(AND(D563="",A563=""),"",IF(ISBLANK(A563)," ",VLOOKUP(A563,'Tabla de equipos'!$B$3:$D$107,3,FALSE)))</f>
        <v/>
      </c>
      <c r="E563" s="130" t="str">
        <f t="shared" si="9"/>
        <v/>
      </c>
      <c r="F563" s="24"/>
      <c r="H563" s="52"/>
      <c r="L563" s="51"/>
    </row>
    <row r="564" spans="3:12" ht="21" customHeight="1" x14ac:dyDescent="0.2">
      <c r="C564" s="128" t="str">
        <f>IF(AND(D564="",A564=""),"",IF(ISBLANK(A564)," ",VLOOKUP(A564,'Tabla de equipos'!$B$3:$D$107,3,FALSE)))</f>
        <v/>
      </c>
      <c r="E564" s="130" t="str">
        <f t="shared" si="9"/>
        <v/>
      </c>
      <c r="F564" s="24"/>
      <c r="H564" s="52"/>
      <c r="L564" s="51"/>
    </row>
    <row r="565" spans="3:12" ht="21" customHeight="1" x14ac:dyDescent="0.2">
      <c r="C565" s="128" t="str">
        <f>IF(AND(D565="",A565=""),"",IF(ISBLANK(A565)," ",VLOOKUP(A565,'Tabla de equipos'!$B$3:$D$107,3,FALSE)))</f>
        <v/>
      </c>
      <c r="E565" s="130" t="str">
        <f t="shared" si="9"/>
        <v/>
      </c>
      <c r="F565" s="24"/>
      <c r="H565" s="52"/>
      <c r="L565" s="51"/>
    </row>
    <row r="566" spans="3:12" ht="21" customHeight="1" x14ac:dyDescent="0.2">
      <c r="C566" s="128" t="str">
        <f>IF(AND(D566="",A566=""),"",IF(ISBLANK(A566)," ",VLOOKUP(A566,'Tabla de equipos'!$B$3:$D$107,3,FALSE)))</f>
        <v/>
      </c>
      <c r="E566" s="130" t="str">
        <f t="shared" si="9"/>
        <v/>
      </c>
      <c r="F566" s="24"/>
      <c r="H566" s="52"/>
      <c r="L566" s="51"/>
    </row>
    <row r="567" spans="3:12" ht="21" customHeight="1" x14ac:dyDescent="0.2">
      <c r="C567" s="128" t="str">
        <f>IF(AND(D567="",A567=""),"",IF(ISBLANK(A567)," ",VLOOKUP(A567,'Tabla de equipos'!$B$3:$D$107,3,FALSE)))</f>
        <v/>
      </c>
      <c r="E567" s="130" t="str">
        <f t="shared" si="9"/>
        <v/>
      </c>
      <c r="F567" s="24"/>
      <c r="H567" s="52"/>
      <c r="L567" s="51"/>
    </row>
    <row r="568" spans="3:12" ht="21" customHeight="1" x14ac:dyDescent="0.2">
      <c r="C568" s="128" t="str">
        <f>IF(AND(D568="",A568=""),"",IF(ISBLANK(A568)," ",VLOOKUP(A568,'Tabla de equipos'!$B$3:$D$107,3,FALSE)))</f>
        <v/>
      </c>
      <c r="E568" s="130" t="str">
        <f t="shared" si="9"/>
        <v/>
      </c>
      <c r="F568" s="24"/>
      <c r="H568" s="52"/>
      <c r="L568" s="51"/>
    </row>
    <row r="569" spans="3:12" ht="21" customHeight="1" x14ac:dyDescent="0.2">
      <c r="C569" s="128" t="str">
        <f>IF(AND(D569="",A569=""),"",IF(ISBLANK(A569)," ",VLOOKUP(A569,'Tabla de equipos'!$B$3:$D$107,3,FALSE)))</f>
        <v/>
      </c>
      <c r="E569" s="130" t="str">
        <f t="shared" si="9"/>
        <v/>
      </c>
      <c r="F569" s="24"/>
      <c r="H569" s="52"/>
      <c r="L569" s="51"/>
    </row>
    <row r="570" spans="3:12" ht="21" customHeight="1" x14ac:dyDescent="0.2">
      <c r="C570" s="128" t="str">
        <f>IF(AND(D570="",A570=""),"",IF(ISBLANK(A570)," ",VLOOKUP(A570,'Tabla de equipos'!$B$3:$D$107,3,FALSE)))</f>
        <v/>
      </c>
      <c r="E570" s="130" t="str">
        <f t="shared" si="9"/>
        <v/>
      </c>
      <c r="F570" s="24"/>
      <c r="H570" s="52"/>
      <c r="L570" s="51"/>
    </row>
    <row r="571" spans="3:12" ht="21" customHeight="1" x14ac:dyDescent="0.2">
      <c r="C571" s="128" t="str">
        <f>IF(AND(D571="",A571=""),"",IF(ISBLANK(A571)," ",VLOOKUP(A571,'Tabla de equipos'!$B$3:$D$107,3,FALSE)))</f>
        <v/>
      </c>
      <c r="E571" s="130" t="str">
        <f t="shared" si="9"/>
        <v/>
      </c>
      <c r="F571" s="24"/>
      <c r="H571" s="52"/>
      <c r="L571" s="51"/>
    </row>
    <row r="572" spans="3:12" ht="21" customHeight="1" x14ac:dyDescent="0.2">
      <c r="C572" s="128" t="str">
        <f>IF(AND(D572="",A572=""),"",IF(ISBLANK(A572)," ",VLOOKUP(A572,'Tabla de equipos'!$B$3:$D$107,3,FALSE)))</f>
        <v/>
      </c>
      <c r="E572" s="130" t="str">
        <f t="shared" si="9"/>
        <v/>
      </c>
      <c r="F572" s="24"/>
      <c r="H572" s="52"/>
      <c r="L572" s="51"/>
    </row>
    <row r="573" spans="3:12" ht="21" customHeight="1" x14ac:dyDescent="0.2">
      <c r="C573" s="128" t="str">
        <f>IF(AND(D573="",A573=""),"",IF(ISBLANK(A573)," ",VLOOKUP(A573,'Tabla de equipos'!$B$3:$D$107,3,FALSE)))</f>
        <v/>
      </c>
      <c r="E573" s="130" t="str">
        <f t="shared" si="9"/>
        <v/>
      </c>
      <c r="F573" s="24"/>
      <c r="H573" s="52"/>
      <c r="L573" s="51"/>
    </row>
    <row r="574" spans="3:12" ht="21" customHeight="1" x14ac:dyDescent="0.2">
      <c r="C574" s="128" t="str">
        <f>IF(AND(D574="",A574=""),"",IF(ISBLANK(A574)," ",VLOOKUP(A574,'Tabla de equipos'!$B$3:$D$107,3,FALSE)))</f>
        <v/>
      </c>
      <c r="E574" s="130" t="str">
        <f t="shared" si="9"/>
        <v/>
      </c>
      <c r="F574" s="24"/>
      <c r="H574" s="52"/>
      <c r="L574" s="51"/>
    </row>
    <row r="575" spans="3:12" ht="21" customHeight="1" x14ac:dyDescent="0.2">
      <c r="C575" s="128" t="str">
        <f>IF(AND(D575="",A575=""),"",IF(ISBLANK(A575)," ",VLOOKUP(A575,'Tabla de equipos'!$B$3:$D$107,3,FALSE)))</f>
        <v/>
      </c>
      <c r="E575" s="130" t="str">
        <f t="shared" si="9"/>
        <v/>
      </c>
      <c r="F575" s="24"/>
      <c r="H575" s="52"/>
      <c r="L575" s="51"/>
    </row>
    <row r="576" spans="3:12" ht="21" customHeight="1" x14ac:dyDescent="0.2">
      <c r="C576" s="128" t="str">
        <f>IF(AND(D576="",A576=""),"",IF(ISBLANK(A576)," ",VLOOKUP(A576,'Tabla de equipos'!$B$3:$D$107,3,FALSE)))</f>
        <v/>
      </c>
      <c r="E576" s="130" t="str">
        <f t="shared" si="9"/>
        <v/>
      </c>
      <c r="F576" s="24"/>
      <c r="H576" s="52"/>
      <c r="L576" s="51"/>
    </row>
    <row r="577" spans="3:12" ht="21" customHeight="1" x14ac:dyDescent="0.2">
      <c r="C577" s="128" t="str">
        <f>IF(AND(D577="",A577=""),"",IF(ISBLANK(A577)," ",VLOOKUP(A577,'Tabla de equipos'!$B$3:$D$107,3,FALSE)))</f>
        <v/>
      </c>
      <c r="E577" s="130" t="str">
        <f t="shared" si="9"/>
        <v/>
      </c>
      <c r="F577" s="24"/>
      <c r="H577" s="52"/>
      <c r="L577" s="51"/>
    </row>
    <row r="578" spans="3:12" ht="21" customHeight="1" x14ac:dyDescent="0.2">
      <c r="C578" s="128" t="str">
        <f>IF(AND(D578="",A578=""),"",IF(ISBLANK(A578)," ",VLOOKUP(A578,'Tabla de equipos'!$B$3:$D$107,3,FALSE)))</f>
        <v/>
      </c>
      <c r="E578" s="130" t="str">
        <f t="shared" si="9"/>
        <v/>
      </c>
      <c r="F578" s="24"/>
      <c r="H578" s="52"/>
      <c r="L578" s="51"/>
    </row>
    <row r="579" spans="3:12" ht="21" customHeight="1" x14ac:dyDescent="0.2">
      <c r="C579" s="128" t="str">
        <f>IF(AND(D579="",A579=""),"",IF(ISBLANK(A579)," ",VLOOKUP(A579,'Tabla de equipos'!$B$3:$D$107,3,FALSE)))</f>
        <v/>
      </c>
      <c r="E579" s="130" t="str">
        <f t="shared" si="9"/>
        <v/>
      </c>
      <c r="F579" s="24"/>
      <c r="H579" s="52"/>
      <c r="L579" s="51"/>
    </row>
    <row r="580" spans="3:12" ht="21" customHeight="1" x14ac:dyDescent="0.2">
      <c r="C580" s="128" t="str">
        <f>IF(AND(D580="",A580=""),"",IF(ISBLANK(A580)," ",VLOOKUP(A580,'Tabla de equipos'!$B$3:$D$107,3,FALSE)))</f>
        <v/>
      </c>
      <c r="E580" s="130" t="str">
        <f t="shared" si="9"/>
        <v/>
      </c>
      <c r="F580" s="24"/>
      <c r="H580" s="52"/>
      <c r="L580" s="51"/>
    </row>
    <row r="581" spans="3:12" ht="21" customHeight="1" x14ac:dyDescent="0.2">
      <c r="C581" s="128" t="str">
        <f>IF(AND(D581="",A581=""),"",IF(ISBLANK(A581)," ",VLOOKUP(A581,'Tabla de equipos'!$B$3:$D$107,3,FALSE)))</f>
        <v/>
      </c>
      <c r="E581" s="130" t="str">
        <f t="shared" si="9"/>
        <v/>
      </c>
      <c r="F581" s="24"/>
      <c r="H581" s="52"/>
      <c r="L581" s="51"/>
    </row>
    <row r="582" spans="3:12" ht="21" customHeight="1" x14ac:dyDescent="0.2">
      <c r="C582" s="128" t="str">
        <f>IF(AND(D582="",A582=""),"",IF(ISBLANK(A582)," ",VLOOKUP(A582,'Tabla de equipos'!$B$3:$D$107,3,FALSE)))</f>
        <v/>
      </c>
      <c r="E582" s="130" t="str">
        <f t="shared" si="9"/>
        <v/>
      </c>
      <c r="F582" s="24"/>
      <c r="H582" s="52"/>
      <c r="L582" s="51"/>
    </row>
    <row r="583" spans="3:12" ht="21" customHeight="1" x14ac:dyDescent="0.2">
      <c r="C583" s="128" t="str">
        <f>IF(AND(D583="",A583=""),"",IF(ISBLANK(A583)," ",VLOOKUP(A583,'Tabla de equipos'!$B$3:$D$107,3,FALSE)))</f>
        <v/>
      </c>
      <c r="E583" s="130" t="str">
        <f t="shared" si="9"/>
        <v/>
      </c>
      <c r="F583" s="24"/>
      <c r="H583" s="52"/>
      <c r="L583" s="51"/>
    </row>
    <row r="584" spans="3:12" ht="21" customHeight="1" x14ac:dyDescent="0.2">
      <c r="C584" s="128" t="str">
        <f>IF(AND(D584="",A584=""),"",IF(ISBLANK(A584)," ",VLOOKUP(A584,'Tabla de equipos'!$B$3:$D$107,3,FALSE)))</f>
        <v/>
      </c>
      <c r="E584" s="130" t="str">
        <f t="shared" si="9"/>
        <v/>
      </c>
      <c r="F584" s="24"/>
      <c r="H584" s="52"/>
      <c r="L584" s="51"/>
    </row>
    <row r="585" spans="3:12" ht="21" customHeight="1" x14ac:dyDescent="0.2">
      <c r="C585" s="128" t="str">
        <f>IF(AND(D585="",A585=""),"",IF(ISBLANK(A585)," ",VLOOKUP(A585,'Tabla de equipos'!$B$3:$D$107,3,FALSE)))</f>
        <v/>
      </c>
      <c r="E585" s="130" t="str">
        <f t="shared" si="9"/>
        <v/>
      </c>
      <c r="F585" s="24"/>
      <c r="H585" s="52"/>
      <c r="L585" s="51"/>
    </row>
    <row r="586" spans="3:12" ht="21" customHeight="1" x14ac:dyDescent="0.2">
      <c r="C586" s="128" t="str">
        <f>IF(AND(D586="",A586=""),"",IF(ISBLANK(A586)," ",VLOOKUP(A586,'Tabla de equipos'!$B$3:$D$107,3,FALSE)))</f>
        <v/>
      </c>
      <c r="E586" s="130" t="str">
        <f t="shared" si="9"/>
        <v/>
      </c>
      <c r="F586" s="24"/>
      <c r="H586" s="52"/>
      <c r="L586" s="51"/>
    </row>
    <row r="587" spans="3:12" ht="21" customHeight="1" x14ac:dyDescent="0.2">
      <c r="C587" s="128" t="str">
        <f>IF(AND(D587="",A587=""),"",IF(ISBLANK(A587)," ",VLOOKUP(A587,'Tabla de equipos'!$B$3:$D$107,3,FALSE)))</f>
        <v/>
      </c>
      <c r="E587" s="130" t="str">
        <f t="shared" si="9"/>
        <v/>
      </c>
      <c r="F587" s="24"/>
      <c r="H587" s="52"/>
      <c r="L587" s="51"/>
    </row>
    <row r="588" spans="3:12" ht="21" customHeight="1" x14ac:dyDescent="0.2">
      <c r="C588" s="128" t="str">
        <f>IF(AND(D588="",A588=""),"",IF(ISBLANK(A588)," ",VLOOKUP(A588,'Tabla de equipos'!$B$3:$D$107,3,FALSE)))</f>
        <v/>
      </c>
      <c r="E588" s="130" t="str">
        <f t="shared" si="9"/>
        <v/>
      </c>
      <c r="F588" s="24"/>
      <c r="H588" s="52"/>
      <c r="L588" s="51"/>
    </row>
    <row r="589" spans="3:12" ht="21" customHeight="1" x14ac:dyDescent="0.2">
      <c r="C589" s="128" t="str">
        <f>IF(AND(D589="",A589=""),"",IF(ISBLANK(A589)," ",VLOOKUP(A589,'Tabla de equipos'!$B$3:$D$107,3,FALSE)))</f>
        <v/>
      </c>
      <c r="E589" s="130" t="str">
        <f t="shared" si="9"/>
        <v/>
      </c>
      <c r="F589" s="24"/>
      <c r="H589" s="52"/>
      <c r="L589" s="51"/>
    </row>
    <row r="590" spans="3:12" ht="21" customHeight="1" x14ac:dyDescent="0.2">
      <c r="C590" s="128" t="str">
        <f>IF(AND(D590="",A590=""),"",IF(ISBLANK(A590)," ",VLOOKUP(A590,'Tabla de equipos'!$B$3:$D$107,3,FALSE)))</f>
        <v/>
      </c>
      <c r="E590" s="130" t="str">
        <f t="shared" si="9"/>
        <v/>
      </c>
      <c r="F590" s="24"/>
      <c r="H590" s="52"/>
      <c r="L590" s="51"/>
    </row>
    <row r="591" spans="3:12" ht="21" customHeight="1" x14ac:dyDescent="0.2">
      <c r="C591" s="128" t="str">
        <f>IF(AND(D591="",A591=""),"",IF(ISBLANK(A591)," ",VLOOKUP(A591,'Tabla de equipos'!$B$3:$D$107,3,FALSE)))</f>
        <v/>
      </c>
      <c r="E591" s="130" t="str">
        <f t="shared" si="9"/>
        <v/>
      </c>
      <c r="F591" s="24"/>
      <c r="H591" s="52"/>
      <c r="L591" s="51"/>
    </row>
    <row r="592" spans="3:12" ht="21" customHeight="1" x14ac:dyDescent="0.2">
      <c r="C592" s="128" t="str">
        <f>IF(AND(D592="",A592=""),"",IF(ISBLANK(A592)," ",VLOOKUP(A592,'Tabla de equipos'!$B$3:$D$107,3,FALSE)))</f>
        <v/>
      </c>
      <c r="E592" s="130" t="str">
        <f t="shared" si="9"/>
        <v/>
      </c>
      <c r="F592" s="24"/>
      <c r="H592" s="52"/>
      <c r="L592" s="51"/>
    </row>
    <row r="593" spans="3:12" ht="21" customHeight="1" x14ac:dyDescent="0.2">
      <c r="C593" s="128" t="str">
        <f>IF(AND(D593="",A593=""),"",IF(ISBLANK(A593)," ",VLOOKUP(A593,'Tabla de equipos'!$B$3:$D$107,3,FALSE)))</f>
        <v/>
      </c>
      <c r="E593" s="130" t="str">
        <f t="shared" si="9"/>
        <v/>
      </c>
      <c r="F593" s="24"/>
      <c r="H593" s="52"/>
      <c r="L593" s="51"/>
    </row>
    <row r="594" spans="3:12" ht="21" customHeight="1" x14ac:dyDescent="0.2">
      <c r="C594" s="128" t="str">
        <f>IF(AND(D594="",A594=""),"",IF(ISBLANK(A594)," ",VLOOKUP(A594,'Tabla de equipos'!$B$3:$D$107,3,FALSE)))</f>
        <v/>
      </c>
      <c r="E594" s="130" t="str">
        <f t="shared" ref="E594:E657" si="10">IF(AND(D594="",A594=""),"",IF(AND(A594="",D594&gt;0),"Falta especificar equipo/soporte",IF(AND(D594&gt;0,A594&lt;&gt;""),"","Falta incluir unidades")))</f>
        <v/>
      </c>
      <c r="F594" s="24"/>
      <c r="H594" s="52"/>
      <c r="L594" s="51"/>
    </row>
    <row r="595" spans="3:12" ht="21" customHeight="1" x14ac:dyDescent="0.2">
      <c r="C595" s="128" t="str">
        <f>IF(AND(D595="",A595=""),"",IF(ISBLANK(A595)," ",VLOOKUP(A595,'Tabla de equipos'!$B$3:$D$107,3,FALSE)))</f>
        <v/>
      </c>
      <c r="E595" s="130" t="str">
        <f t="shared" si="10"/>
        <v/>
      </c>
      <c r="F595" s="24"/>
      <c r="H595" s="52"/>
      <c r="L595" s="51"/>
    </row>
    <row r="596" spans="3:12" ht="21" customHeight="1" x14ac:dyDescent="0.2">
      <c r="C596" s="128" t="str">
        <f>IF(AND(D596="",A596=""),"",IF(ISBLANK(A596)," ",VLOOKUP(A596,'Tabla de equipos'!$B$3:$D$107,3,FALSE)))</f>
        <v/>
      </c>
      <c r="E596" s="130" t="str">
        <f t="shared" si="10"/>
        <v/>
      </c>
      <c r="F596" s="24"/>
      <c r="H596" s="52"/>
      <c r="L596" s="51"/>
    </row>
    <row r="597" spans="3:12" ht="21" customHeight="1" x14ac:dyDescent="0.2">
      <c r="C597" s="128" t="str">
        <f>IF(AND(D597="",A597=""),"",IF(ISBLANK(A597)," ",VLOOKUP(A597,'Tabla de equipos'!$B$3:$D$107,3,FALSE)))</f>
        <v/>
      </c>
      <c r="E597" s="130" t="str">
        <f t="shared" si="10"/>
        <v/>
      </c>
      <c r="F597" s="24"/>
      <c r="H597" s="52"/>
      <c r="L597" s="51"/>
    </row>
    <row r="598" spans="3:12" ht="21" customHeight="1" x14ac:dyDescent="0.2">
      <c r="C598" s="128" t="str">
        <f>IF(AND(D598="",A598=""),"",IF(ISBLANK(A598)," ",VLOOKUP(A598,'Tabla de equipos'!$B$3:$D$107,3,FALSE)))</f>
        <v/>
      </c>
      <c r="E598" s="130" t="str">
        <f t="shared" si="10"/>
        <v/>
      </c>
      <c r="F598" s="24"/>
      <c r="H598" s="52"/>
      <c r="L598" s="51"/>
    </row>
    <row r="599" spans="3:12" ht="21" customHeight="1" x14ac:dyDescent="0.2">
      <c r="C599" s="128" t="str">
        <f>IF(AND(D599="",A599=""),"",IF(ISBLANK(A599)," ",VLOOKUP(A599,'Tabla de equipos'!$B$3:$D$107,3,FALSE)))</f>
        <v/>
      </c>
      <c r="E599" s="130" t="str">
        <f t="shared" si="10"/>
        <v/>
      </c>
      <c r="F599" s="24"/>
      <c r="H599" s="52"/>
      <c r="L599" s="51"/>
    </row>
    <row r="600" spans="3:12" ht="21" customHeight="1" x14ac:dyDescent="0.2">
      <c r="C600" s="128" t="str">
        <f>IF(AND(D600="",A600=""),"",IF(ISBLANK(A600)," ",VLOOKUP(A600,'Tabla de equipos'!$B$3:$D$107,3,FALSE)))</f>
        <v/>
      </c>
      <c r="E600" s="130" t="str">
        <f t="shared" si="10"/>
        <v/>
      </c>
      <c r="F600" s="24"/>
      <c r="H600" s="52"/>
      <c r="L600" s="51"/>
    </row>
    <row r="601" spans="3:12" ht="21" customHeight="1" x14ac:dyDescent="0.2">
      <c r="C601" s="128" t="str">
        <f>IF(AND(D601="",A601=""),"",IF(ISBLANK(A601)," ",VLOOKUP(A601,'Tabla de equipos'!$B$3:$D$107,3,FALSE)))</f>
        <v/>
      </c>
      <c r="E601" s="130" t="str">
        <f t="shared" si="10"/>
        <v/>
      </c>
      <c r="F601" s="24"/>
      <c r="H601" s="52"/>
      <c r="L601" s="51"/>
    </row>
    <row r="602" spans="3:12" ht="21" customHeight="1" x14ac:dyDescent="0.2">
      <c r="C602" s="128" t="str">
        <f>IF(AND(D602="",A602=""),"",IF(ISBLANK(A602)," ",VLOOKUP(A602,'Tabla de equipos'!$B$3:$D$107,3,FALSE)))</f>
        <v/>
      </c>
      <c r="E602" s="130" t="str">
        <f t="shared" si="10"/>
        <v/>
      </c>
      <c r="F602" s="24"/>
      <c r="H602" s="52"/>
      <c r="L602" s="51"/>
    </row>
    <row r="603" spans="3:12" ht="21" customHeight="1" x14ac:dyDescent="0.2">
      <c r="C603" s="128" t="str">
        <f>IF(AND(D603="",A603=""),"",IF(ISBLANK(A603)," ",VLOOKUP(A603,'Tabla de equipos'!$B$3:$D$107,3,FALSE)))</f>
        <v/>
      </c>
      <c r="E603" s="130" t="str">
        <f t="shared" si="10"/>
        <v/>
      </c>
      <c r="F603" s="24"/>
      <c r="H603" s="52"/>
      <c r="L603" s="51"/>
    </row>
    <row r="604" spans="3:12" ht="21" customHeight="1" x14ac:dyDescent="0.2">
      <c r="C604" s="128" t="str">
        <f>IF(AND(D604="",A604=""),"",IF(ISBLANK(A604)," ",VLOOKUP(A604,'Tabla de equipos'!$B$3:$D$107,3,FALSE)))</f>
        <v/>
      </c>
      <c r="E604" s="130" t="str">
        <f t="shared" si="10"/>
        <v/>
      </c>
      <c r="F604" s="24"/>
      <c r="H604" s="52"/>
      <c r="L604" s="51"/>
    </row>
    <row r="605" spans="3:12" ht="21" customHeight="1" x14ac:dyDescent="0.2">
      <c r="C605" s="128" t="str">
        <f>IF(AND(D605="",A605=""),"",IF(ISBLANK(A605)," ",VLOOKUP(A605,'Tabla de equipos'!$B$3:$D$107,3,FALSE)))</f>
        <v/>
      </c>
      <c r="E605" s="130" t="str">
        <f t="shared" si="10"/>
        <v/>
      </c>
      <c r="F605" s="24"/>
      <c r="H605" s="52"/>
      <c r="L605" s="51"/>
    </row>
    <row r="606" spans="3:12" ht="21" customHeight="1" x14ac:dyDescent="0.2">
      <c r="C606" s="128" t="str">
        <f>IF(AND(D606="",A606=""),"",IF(ISBLANK(A606)," ",VLOOKUP(A606,'Tabla de equipos'!$B$3:$D$107,3,FALSE)))</f>
        <v/>
      </c>
      <c r="E606" s="130" t="str">
        <f t="shared" si="10"/>
        <v/>
      </c>
      <c r="F606" s="24"/>
      <c r="H606" s="52"/>
      <c r="L606" s="51"/>
    </row>
    <row r="607" spans="3:12" ht="21" customHeight="1" x14ac:dyDescent="0.2">
      <c r="C607" s="128" t="str">
        <f>IF(AND(D607="",A607=""),"",IF(ISBLANK(A607)," ",VLOOKUP(A607,'Tabla de equipos'!$B$3:$D$107,3,FALSE)))</f>
        <v/>
      </c>
      <c r="E607" s="130" t="str">
        <f t="shared" si="10"/>
        <v/>
      </c>
      <c r="F607" s="24"/>
      <c r="H607" s="52"/>
      <c r="L607" s="51"/>
    </row>
    <row r="608" spans="3:12" ht="21" customHeight="1" x14ac:dyDescent="0.2">
      <c r="C608" s="128" t="str">
        <f>IF(AND(D608="",A608=""),"",IF(ISBLANK(A608)," ",VLOOKUP(A608,'Tabla de equipos'!$B$3:$D$107,3,FALSE)))</f>
        <v/>
      </c>
      <c r="E608" s="130" t="str">
        <f t="shared" si="10"/>
        <v/>
      </c>
      <c r="F608" s="24"/>
      <c r="H608" s="52"/>
      <c r="L608" s="51"/>
    </row>
    <row r="609" spans="3:12" ht="21" customHeight="1" x14ac:dyDescent="0.2">
      <c r="C609" s="128" t="str">
        <f>IF(AND(D609="",A609=""),"",IF(ISBLANK(A609)," ",VLOOKUP(A609,'Tabla de equipos'!$B$3:$D$107,3,FALSE)))</f>
        <v/>
      </c>
      <c r="E609" s="130" t="str">
        <f t="shared" si="10"/>
        <v/>
      </c>
      <c r="F609" s="24"/>
      <c r="H609" s="52"/>
      <c r="L609" s="51"/>
    </row>
    <row r="610" spans="3:12" ht="21" customHeight="1" x14ac:dyDescent="0.2">
      <c r="C610" s="128" t="str">
        <f>IF(AND(D610="",A610=""),"",IF(ISBLANK(A610)," ",VLOOKUP(A610,'Tabla de equipos'!$B$3:$D$107,3,FALSE)))</f>
        <v/>
      </c>
      <c r="E610" s="130" t="str">
        <f t="shared" si="10"/>
        <v/>
      </c>
      <c r="F610" s="24"/>
      <c r="H610" s="52"/>
      <c r="L610" s="51"/>
    </row>
    <row r="611" spans="3:12" ht="21" customHeight="1" x14ac:dyDescent="0.2">
      <c r="C611" s="128" t="str">
        <f>IF(AND(D611="",A611=""),"",IF(ISBLANK(A611)," ",VLOOKUP(A611,'Tabla de equipos'!$B$3:$D$107,3,FALSE)))</f>
        <v/>
      </c>
      <c r="E611" s="130" t="str">
        <f t="shared" si="10"/>
        <v/>
      </c>
      <c r="F611" s="24"/>
      <c r="H611" s="52"/>
      <c r="L611" s="51"/>
    </row>
    <row r="612" spans="3:12" ht="21" customHeight="1" x14ac:dyDescent="0.2">
      <c r="C612" s="128" t="str">
        <f>IF(AND(D612="",A612=""),"",IF(ISBLANK(A612)," ",VLOOKUP(A612,'Tabla de equipos'!$B$3:$D$107,3,FALSE)))</f>
        <v/>
      </c>
      <c r="E612" s="130" t="str">
        <f t="shared" si="10"/>
        <v/>
      </c>
      <c r="F612" s="24"/>
      <c r="H612" s="52"/>
      <c r="L612" s="51"/>
    </row>
    <row r="613" spans="3:12" ht="21" customHeight="1" x14ac:dyDescent="0.2">
      <c r="C613" s="128" t="str">
        <f>IF(AND(D613="",A613=""),"",IF(ISBLANK(A613)," ",VLOOKUP(A613,'Tabla de equipos'!$B$3:$D$107,3,FALSE)))</f>
        <v/>
      </c>
      <c r="E613" s="130" t="str">
        <f t="shared" si="10"/>
        <v/>
      </c>
      <c r="F613" s="24"/>
      <c r="H613" s="52"/>
      <c r="L613" s="51"/>
    </row>
    <row r="614" spans="3:12" ht="21" customHeight="1" x14ac:dyDescent="0.2">
      <c r="C614" s="128" t="str">
        <f>IF(AND(D614="",A614=""),"",IF(ISBLANK(A614)," ",VLOOKUP(A614,'Tabla de equipos'!$B$3:$D$107,3,FALSE)))</f>
        <v/>
      </c>
      <c r="E614" s="130" t="str">
        <f t="shared" si="10"/>
        <v/>
      </c>
      <c r="F614" s="24"/>
      <c r="H614" s="52"/>
      <c r="L614" s="51"/>
    </row>
    <row r="615" spans="3:12" ht="21" customHeight="1" x14ac:dyDescent="0.2">
      <c r="C615" s="128" t="str">
        <f>IF(AND(D615="",A615=""),"",IF(ISBLANK(A615)," ",VLOOKUP(A615,'Tabla de equipos'!$B$3:$D$107,3,FALSE)))</f>
        <v/>
      </c>
      <c r="E615" s="130" t="str">
        <f t="shared" si="10"/>
        <v/>
      </c>
      <c r="F615" s="24"/>
      <c r="H615" s="52"/>
      <c r="L615" s="51"/>
    </row>
    <row r="616" spans="3:12" ht="21" customHeight="1" x14ac:dyDescent="0.2">
      <c r="C616" s="128" t="str">
        <f>IF(AND(D616="",A616=""),"",IF(ISBLANK(A616)," ",VLOOKUP(A616,'Tabla de equipos'!$B$3:$D$107,3,FALSE)))</f>
        <v/>
      </c>
      <c r="E616" s="130" t="str">
        <f t="shared" si="10"/>
        <v/>
      </c>
      <c r="F616" s="24"/>
      <c r="H616" s="52"/>
      <c r="L616" s="51"/>
    </row>
    <row r="617" spans="3:12" ht="21" customHeight="1" x14ac:dyDescent="0.2">
      <c r="C617" s="128" t="str">
        <f>IF(AND(D617="",A617=""),"",IF(ISBLANK(A617)," ",VLOOKUP(A617,'Tabla de equipos'!$B$3:$D$107,3,FALSE)))</f>
        <v/>
      </c>
      <c r="E617" s="130" t="str">
        <f t="shared" si="10"/>
        <v/>
      </c>
      <c r="F617" s="24"/>
      <c r="H617" s="52"/>
      <c r="L617" s="51"/>
    </row>
    <row r="618" spans="3:12" ht="21" customHeight="1" x14ac:dyDescent="0.2">
      <c r="C618" s="128" t="str">
        <f>IF(AND(D618="",A618=""),"",IF(ISBLANK(A618)," ",VLOOKUP(A618,'Tabla de equipos'!$B$3:$D$107,3,FALSE)))</f>
        <v/>
      </c>
      <c r="E618" s="130" t="str">
        <f t="shared" si="10"/>
        <v/>
      </c>
      <c r="F618" s="24"/>
      <c r="H618" s="52"/>
      <c r="L618" s="51"/>
    </row>
    <row r="619" spans="3:12" ht="21" customHeight="1" x14ac:dyDescent="0.2">
      <c r="C619" s="128" t="str">
        <f>IF(AND(D619="",A619=""),"",IF(ISBLANK(A619)," ",VLOOKUP(A619,'Tabla de equipos'!$B$3:$D$107,3,FALSE)))</f>
        <v/>
      </c>
      <c r="E619" s="130" t="str">
        <f t="shared" si="10"/>
        <v/>
      </c>
      <c r="F619" s="24"/>
      <c r="H619" s="52"/>
      <c r="L619" s="51"/>
    </row>
    <row r="620" spans="3:12" ht="21" customHeight="1" x14ac:dyDescent="0.2">
      <c r="C620" s="128" t="str">
        <f>IF(AND(D620="",A620=""),"",IF(ISBLANK(A620)," ",VLOOKUP(A620,'Tabla de equipos'!$B$3:$D$107,3,FALSE)))</f>
        <v/>
      </c>
      <c r="E620" s="130" t="str">
        <f t="shared" si="10"/>
        <v/>
      </c>
      <c r="F620" s="24"/>
      <c r="H620" s="52"/>
      <c r="L620" s="51"/>
    </row>
    <row r="621" spans="3:12" ht="21" customHeight="1" x14ac:dyDescent="0.2">
      <c r="C621" s="128" t="str">
        <f>IF(AND(D621="",A621=""),"",IF(ISBLANK(A621)," ",VLOOKUP(A621,'Tabla de equipos'!$B$3:$D$107,3,FALSE)))</f>
        <v/>
      </c>
      <c r="E621" s="130" t="str">
        <f t="shared" si="10"/>
        <v/>
      </c>
      <c r="F621" s="24"/>
      <c r="H621" s="52"/>
      <c r="L621" s="51"/>
    </row>
    <row r="622" spans="3:12" ht="21" customHeight="1" x14ac:dyDescent="0.2">
      <c r="C622" s="128" t="str">
        <f>IF(AND(D622="",A622=""),"",IF(ISBLANK(A622)," ",VLOOKUP(A622,'Tabla de equipos'!$B$3:$D$107,3,FALSE)))</f>
        <v/>
      </c>
      <c r="E622" s="130" t="str">
        <f t="shared" si="10"/>
        <v/>
      </c>
      <c r="F622" s="24"/>
      <c r="H622" s="52"/>
      <c r="L622" s="51"/>
    </row>
    <row r="623" spans="3:12" ht="21" customHeight="1" x14ac:dyDescent="0.2">
      <c r="C623" s="128" t="str">
        <f>IF(AND(D623="",A623=""),"",IF(ISBLANK(A623)," ",VLOOKUP(A623,'Tabla de equipos'!$B$3:$D$107,3,FALSE)))</f>
        <v/>
      </c>
      <c r="E623" s="130" t="str">
        <f t="shared" si="10"/>
        <v/>
      </c>
      <c r="F623" s="24"/>
      <c r="H623" s="52"/>
      <c r="L623" s="51"/>
    </row>
    <row r="624" spans="3:12" ht="21" customHeight="1" x14ac:dyDescent="0.2">
      <c r="C624" s="128" t="str">
        <f>IF(AND(D624="",A624=""),"",IF(ISBLANK(A624)," ",VLOOKUP(A624,'Tabla de equipos'!$B$3:$D$107,3,FALSE)))</f>
        <v/>
      </c>
      <c r="E624" s="130" t="str">
        <f t="shared" si="10"/>
        <v/>
      </c>
      <c r="F624" s="24"/>
      <c r="H624" s="52"/>
      <c r="L624" s="51"/>
    </row>
    <row r="625" spans="3:12" ht="21" customHeight="1" x14ac:dyDescent="0.2">
      <c r="C625" s="128" t="str">
        <f>IF(AND(D625="",A625=""),"",IF(ISBLANK(A625)," ",VLOOKUP(A625,'Tabla de equipos'!$B$3:$D$107,3,FALSE)))</f>
        <v/>
      </c>
      <c r="E625" s="130" t="str">
        <f t="shared" si="10"/>
        <v/>
      </c>
      <c r="F625" s="24"/>
      <c r="H625" s="52"/>
      <c r="L625" s="51"/>
    </row>
    <row r="626" spans="3:12" ht="21" customHeight="1" x14ac:dyDescent="0.2">
      <c r="C626" s="128" t="str">
        <f>IF(AND(D626="",A626=""),"",IF(ISBLANK(A626)," ",VLOOKUP(A626,'Tabla de equipos'!$B$3:$D$107,3,FALSE)))</f>
        <v/>
      </c>
      <c r="E626" s="130" t="str">
        <f t="shared" si="10"/>
        <v/>
      </c>
      <c r="F626" s="24"/>
      <c r="H626" s="52"/>
      <c r="L626" s="51"/>
    </row>
    <row r="627" spans="3:12" ht="21" customHeight="1" x14ac:dyDescent="0.2">
      <c r="C627" s="128" t="str">
        <f>IF(AND(D627="",A627=""),"",IF(ISBLANK(A627)," ",VLOOKUP(A627,'Tabla de equipos'!$B$3:$D$107,3,FALSE)))</f>
        <v/>
      </c>
      <c r="E627" s="130" t="str">
        <f t="shared" si="10"/>
        <v/>
      </c>
      <c r="F627" s="24"/>
      <c r="H627" s="52"/>
      <c r="L627" s="51"/>
    </row>
    <row r="628" spans="3:12" ht="21" customHeight="1" x14ac:dyDescent="0.2">
      <c r="C628" s="128" t="str">
        <f>IF(AND(D628="",A628=""),"",IF(ISBLANK(A628)," ",VLOOKUP(A628,'Tabla de equipos'!$B$3:$D$107,3,FALSE)))</f>
        <v/>
      </c>
      <c r="E628" s="130" t="str">
        <f t="shared" si="10"/>
        <v/>
      </c>
      <c r="F628" s="24"/>
      <c r="H628" s="52"/>
      <c r="L628" s="51"/>
    </row>
    <row r="629" spans="3:12" ht="21" customHeight="1" x14ac:dyDescent="0.2">
      <c r="C629" s="128" t="str">
        <f>IF(AND(D629="",A629=""),"",IF(ISBLANK(A629)," ",VLOOKUP(A629,'Tabla de equipos'!$B$3:$D$107,3,FALSE)))</f>
        <v/>
      </c>
      <c r="E629" s="130" t="str">
        <f t="shared" si="10"/>
        <v/>
      </c>
      <c r="F629" s="24"/>
      <c r="H629" s="52"/>
      <c r="L629" s="51"/>
    </row>
    <row r="630" spans="3:12" ht="21" customHeight="1" x14ac:dyDescent="0.2">
      <c r="C630" s="128" t="str">
        <f>IF(AND(D630="",A630=""),"",IF(ISBLANK(A630)," ",VLOOKUP(A630,'Tabla de equipos'!$B$3:$D$107,3,FALSE)))</f>
        <v/>
      </c>
      <c r="E630" s="130" t="str">
        <f t="shared" si="10"/>
        <v/>
      </c>
      <c r="F630" s="24"/>
      <c r="H630" s="52"/>
      <c r="L630" s="51"/>
    </row>
    <row r="631" spans="3:12" ht="21" customHeight="1" x14ac:dyDescent="0.2">
      <c r="C631" s="128" t="str">
        <f>IF(AND(D631="",A631=""),"",IF(ISBLANK(A631)," ",VLOOKUP(A631,'Tabla de equipos'!$B$3:$D$107,3,FALSE)))</f>
        <v/>
      </c>
      <c r="E631" s="130" t="str">
        <f t="shared" si="10"/>
        <v/>
      </c>
      <c r="F631" s="24"/>
      <c r="H631" s="52"/>
      <c r="L631" s="51"/>
    </row>
    <row r="632" spans="3:12" ht="21" customHeight="1" x14ac:dyDescent="0.2">
      <c r="C632" s="128" t="str">
        <f>IF(AND(D632="",A632=""),"",IF(ISBLANK(A632)," ",VLOOKUP(A632,'Tabla de equipos'!$B$3:$D$107,3,FALSE)))</f>
        <v/>
      </c>
      <c r="E632" s="130" t="str">
        <f t="shared" si="10"/>
        <v/>
      </c>
      <c r="F632" s="24"/>
      <c r="H632" s="52"/>
      <c r="L632" s="51"/>
    </row>
    <row r="633" spans="3:12" ht="21" customHeight="1" x14ac:dyDescent="0.2">
      <c r="C633" s="128" t="str">
        <f>IF(AND(D633="",A633=""),"",IF(ISBLANK(A633)," ",VLOOKUP(A633,'Tabla de equipos'!$B$3:$D$107,3,FALSE)))</f>
        <v/>
      </c>
      <c r="E633" s="130" t="str">
        <f t="shared" si="10"/>
        <v/>
      </c>
      <c r="F633" s="24"/>
      <c r="H633" s="52"/>
      <c r="L633" s="51"/>
    </row>
    <row r="634" spans="3:12" ht="21" customHeight="1" x14ac:dyDescent="0.2">
      <c r="C634" s="128" t="str">
        <f>IF(AND(D634="",A634=""),"",IF(ISBLANK(A634)," ",VLOOKUP(A634,'Tabla de equipos'!$B$3:$D$107,3,FALSE)))</f>
        <v/>
      </c>
      <c r="E634" s="130" t="str">
        <f t="shared" si="10"/>
        <v/>
      </c>
      <c r="F634" s="24"/>
      <c r="H634" s="52"/>
      <c r="L634" s="51"/>
    </row>
    <row r="635" spans="3:12" ht="21" customHeight="1" x14ac:dyDescent="0.2">
      <c r="C635" s="128" t="str">
        <f>IF(AND(D635="",A635=""),"",IF(ISBLANK(A635)," ",VLOOKUP(A635,'Tabla de equipos'!$B$3:$D$107,3,FALSE)))</f>
        <v/>
      </c>
      <c r="E635" s="130" t="str">
        <f t="shared" si="10"/>
        <v/>
      </c>
      <c r="F635" s="24"/>
      <c r="H635" s="52"/>
      <c r="L635" s="51"/>
    </row>
    <row r="636" spans="3:12" ht="21" customHeight="1" x14ac:dyDescent="0.2">
      <c r="C636" s="128" t="str">
        <f>IF(AND(D636="",A636=""),"",IF(ISBLANK(A636)," ",VLOOKUP(A636,'Tabla de equipos'!$B$3:$D$107,3,FALSE)))</f>
        <v/>
      </c>
      <c r="E636" s="130" t="str">
        <f t="shared" si="10"/>
        <v/>
      </c>
      <c r="F636" s="24"/>
      <c r="H636" s="52"/>
      <c r="L636" s="51"/>
    </row>
    <row r="637" spans="3:12" ht="21" customHeight="1" x14ac:dyDescent="0.2">
      <c r="C637" s="128" t="str">
        <f>IF(AND(D637="",A637=""),"",IF(ISBLANK(A637)," ",VLOOKUP(A637,'Tabla de equipos'!$B$3:$D$107,3,FALSE)))</f>
        <v/>
      </c>
      <c r="E637" s="130" t="str">
        <f t="shared" si="10"/>
        <v/>
      </c>
      <c r="F637" s="24"/>
      <c r="H637" s="52"/>
      <c r="L637" s="51"/>
    </row>
    <row r="638" spans="3:12" ht="21" customHeight="1" x14ac:dyDescent="0.2">
      <c r="C638" s="128" t="str">
        <f>IF(AND(D638="",A638=""),"",IF(ISBLANK(A638)," ",VLOOKUP(A638,'Tabla de equipos'!$B$3:$D$107,3,FALSE)))</f>
        <v/>
      </c>
      <c r="E638" s="130" t="str">
        <f t="shared" si="10"/>
        <v/>
      </c>
      <c r="F638" s="24"/>
      <c r="H638" s="52"/>
      <c r="L638" s="51"/>
    </row>
    <row r="639" spans="3:12" ht="21" customHeight="1" x14ac:dyDescent="0.2">
      <c r="C639" s="128" t="str">
        <f>IF(AND(D639="",A639=""),"",IF(ISBLANK(A639)," ",VLOOKUP(A639,'Tabla de equipos'!$B$3:$D$107,3,FALSE)))</f>
        <v/>
      </c>
      <c r="E639" s="130" t="str">
        <f t="shared" si="10"/>
        <v/>
      </c>
      <c r="F639" s="24"/>
      <c r="H639" s="52"/>
      <c r="L639" s="51"/>
    </row>
    <row r="640" spans="3:12" ht="21" customHeight="1" x14ac:dyDescent="0.2">
      <c r="C640" s="128" t="str">
        <f>IF(AND(D640="",A640=""),"",IF(ISBLANK(A640)," ",VLOOKUP(A640,'Tabla de equipos'!$B$3:$D$107,3,FALSE)))</f>
        <v/>
      </c>
      <c r="E640" s="130" t="str">
        <f t="shared" si="10"/>
        <v/>
      </c>
      <c r="F640" s="24"/>
      <c r="H640" s="52"/>
      <c r="L640" s="51"/>
    </row>
    <row r="641" spans="3:12" ht="21" customHeight="1" x14ac:dyDescent="0.2">
      <c r="C641" s="128" t="str">
        <f>IF(AND(D641="",A641=""),"",IF(ISBLANK(A641)," ",VLOOKUP(A641,'Tabla de equipos'!$B$3:$D$107,3,FALSE)))</f>
        <v/>
      </c>
      <c r="E641" s="130" t="str">
        <f t="shared" si="10"/>
        <v/>
      </c>
      <c r="F641" s="24"/>
      <c r="H641" s="52"/>
      <c r="L641" s="51"/>
    </row>
    <row r="642" spans="3:12" ht="21" customHeight="1" x14ac:dyDescent="0.2">
      <c r="C642" s="128" t="str">
        <f>IF(AND(D642="",A642=""),"",IF(ISBLANK(A642)," ",VLOOKUP(A642,'Tabla de equipos'!$B$3:$D$107,3,FALSE)))</f>
        <v/>
      </c>
      <c r="E642" s="130" t="str">
        <f t="shared" si="10"/>
        <v/>
      </c>
      <c r="F642" s="24"/>
      <c r="H642" s="52"/>
      <c r="L642" s="51"/>
    </row>
    <row r="643" spans="3:12" ht="21" customHeight="1" x14ac:dyDescent="0.2">
      <c r="C643" s="128" t="str">
        <f>IF(AND(D643="",A643=""),"",IF(ISBLANK(A643)," ",VLOOKUP(A643,'Tabla de equipos'!$B$3:$D$107,3,FALSE)))</f>
        <v/>
      </c>
      <c r="E643" s="130" t="str">
        <f t="shared" si="10"/>
        <v/>
      </c>
      <c r="F643" s="24"/>
      <c r="H643" s="52"/>
      <c r="L643" s="51"/>
    </row>
    <row r="644" spans="3:12" ht="21" customHeight="1" x14ac:dyDescent="0.2">
      <c r="C644" s="128" t="str">
        <f>IF(AND(D644="",A644=""),"",IF(ISBLANK(A644)," ",VLOOKUP(A644,'Tabla de equipos'!$B$3:$D$107,3,FALSE)))</f>
        <v/>
      </c>
      <c r="E644" s="130" t="str">
        <f t="shared" si="10"/>
        <v/>
      </c>
      <c r="F644" s="24"/>
      <c r="H644" s="52"/>
      <c r="L644" s="51"/>
    </row>
    <row r="645" spans="3:12" ht="21" customHeight="1" x14ac:dyDescent="0.2">
      <c r="C645" s="128" t="str">
        <f>IF(AND(D645="",A645=""),"",IF(ISBLANK(A645)," ",VLOOKUP(A645,'Tabla de equipos'!$B$3:$D$107,3,FALSE)))</f>
        <v/>
      </c>
      <c r="E645" s="130" t="str">
        <f t="shared" si="10"/>
        <v/>
      </c>
      <c r="F645" s="24"/>
      <c r="H645" s="52"/>
      <c r="L645" s="51"/>
    </row>
    <row r="646" spans="3:12" ht="21" customHeight="1" x14ac:dyDescent="0.2">
      <c r="C646" s="128" t="str">
        <f>IF(AND(D646="",A646=""),"",IF(ISBLANK(A646)," ",VLOOKUP(A646,'Tabla de equipos'!$B$3:$D$107,3,FALSE)))</f>
        <v/>
      </c>
      <c r="E646" s="130" t="str">
        <f t="shared" si="10"/>
        <v/>
      </c>
      <c r="F646" s="24"/>
      <c r="H646" s="52"/>
      <c r="L646" s="51"/>
    </row>
    <row r="647" spans="3:12" ht="21" customHeight="1" x14ac:dyDescent="0.2">
      <c r="C647" s="128" t="str">
        <f>IF(AND(D647="",A647=""),"",IF(ISBLANK(A647)," ",VLOOKUP(A647,'Tabla de equipos'!$B$3:$D$107,3,FALSE)))</f>
        <v/>
      </c>
      <c r="E647" s="130" t="str">
        <f t="shared" si="10"/>
        <v/>
      </c>
      <c r="F647" s="24"/>
      <c r="H647" s="52"/>
      <c r="L647" s="51"/>
    </row>
    <row r="648" spans="3:12" ht="21" customHeight="1" x14ac:dyDescent="0.2">
      <c r="C648" s="128" t="str">
        <f>IF(AND(D648="",A648=""),"",IF(ISBLANK(A648)," ",VLOOKUP(A648,'Tabla de equipos'!$B$3:$D$107,3,FALSE)))</f>
        <v/>
      </c>
      <c r="E648" s="130" t="str">
        <f t="shared" si="10"/>
        <v/>
      </c>
      <c r="F648" s="24"/>
      <c r="H648" s="52"/>
      <c r="L648" s="51"/>
    </row>
    <row r="649" spans="3:12" ht="21" customHeight="1" x14ac:dyDescent="0.2">
      <c r="C649" s="128" t="str">
        <f>IF(AND(D649="",A649=""),"",IF(ISBLANK(A649)," ",VLOOKUP(A649,'Tabla de equipos'!$B$3:$D$107,3,FALSE)))</f>
        <v/>
      </c>
      <c r="E649" s="130" t="str">
        <f t="shared" si="10"/>
        <v/>
      </c>
      <c r="F649" s="24"/>
      <c r="H649" s="52"/>
      <c r="L649" s="51"/>
    </row>
    <row r="650" spans="3:12" ht="21" customHeight="1" x14ac:dyDescent="0.2">
      <c r="C650" s="128" t="str">
        <f>IF(AND(D650="",A650=""),"",IF(ISBLANK(A650)," ",VLOOKUP(A650,'Tabla de equipos'!$B$3:$D$107,3,FALSE)))</f>
        <v/>
      </c>
      <c r="E650" s="130" t="str">
        <f t="shared" si="10"/>
        <v/>
      </c>
      <c r="F650" s="24"/>
      <c r="H650" s="52"/>
      <c r="L650" s="51"/>
    </row>
    <row r="651" spans="3:12" ht="21" customHeight="1" x14ac:dyDescent="0.2">
      <c r="C651" s="128" t="str">
        <f>IF(AND(D651="",A651=""),"",IF(ISBLANK(A651)," ",VLOOKUP(A651,'Tabla de equipos'!$B$3:$D$107,3,FALSE)))</f>
        <v/>
      </c>
      <c r="E651" s="130" t="str">
        <f t="shared" si="10"/>
        <v/>
      </c>
      <c r="F651" s="24"/>
      <c r="H651" s="52"/>
      <c r="L651" s="51"/>
    </row>
    <row r="652" spans="3:12" ht="21" customHeight="1" x14ac:dyDescent="0.2">
      <c r="C652" s="128" t="str">
        <f>IF(AND(D652="",A652=""),"",IF(ISBLANK(A652)," ",VLOOKUP(A652,'Tabla de equipos'!$B$3:$D$107,3,FALSE)))</f>
        <v/>
      </c>
      <c r="E652" s="130" t="str">
        <f t="shared" si="10"/>
        <v/>
      </c>
      <c r="F652" s="24"/>
      <c r="H652" s="52"/>
      <c r="L652" s="51"/>
    </row>
    <row r="653" spans="3:12" ht="21" customHeight="1" x14ac:dyDescent="0.2">
      <c r="C653" s="128" t="str">
        <f>IF(AND(D653="",A653=""),"",IF(ISBLANK(A653)," ",VLOOKUP(A653,'Tabla de equipos'!$B$3:$D$107,3,FALSE)))</f>
        <v/>
      </c>
      <c r="E653" s="130" t="str">
        <f t="shared" si="10"/>
        <v/>
      </c>
      <c r="F653" s="24"/>
      <c r="H653" s="52"/>
      <c r="L653" s="51"/>
    </row>
    <row r="654" spans="3:12" ht="21" customHeight="1" x14ac:dyDescent="0.2">
      <c r="C654" s="128" t="str">
        <f>IF(AND(D654="",A654=""),"",IF(ISBLANK(A654)," ",VLOOKUP(A654,'Tabla de equipos'!$B$3:$D$107,3,FALSE)))</f>
        <v/>
      </c>
      <c r="E654" s="130" t="str">
        <f t="shared" si="10"/>
        <v/>
      </c>
      <c r="F654" s="24"/>
      <c r="H654" s="52"/>
      <c r="L654" s="51"/>
    </row>
    <row r="655" spans="3:12" ht="21" customHeight="1" x14ac:dyDescent="0.2">
      <c r="C655" s="128" t="str">
        <f>IF(AND(D655="",A655=""),"",IF(ISBLANK(A655)," ",VLOOKUP(A655,'Tabla de equipos'!$B$3:$D$107,3,FALSE)))</f>
        <v/>
      </c>
      <c r="E655" s="130" t="str">
        <f t="shared" si="10"/>
        <v/>
      </c>
      <c r="F655" s="24"/>
      <c r="H655" s="52"/>
      <c r="L655" s="51"/>
    </row>
    <row r="656" spans="3:12" ht="21" customHeight="1" x14ac:dyDescent="0.2">
      <c r="C656" s="128" t="str">
        <f>IF(AND(D656="",A656=""),"",IF(ISBLANK(A656)," ",VLOOKUP(A656,'Tabla de equipos'!$B$3:$D$107,3,FALSE)))</f>
        <v/>
      </c>
      <c r="E656" s="130" t="str">
        <f t="shared" si="10"/>
        <v/>
      </c>
      <c r="F656" s="24"/>
      <c r="H656" s="52"/>
      <c r="L656" s="51"/>
    </row>
    <row r="657" spans="3:12" ht="21" customHeight="1" x14ac:dyDescent="0.2">
      <c r="C657" s="128" t="str">
        <f>IF(AND(D657="",A657=""),"",IF(ISBLANK(A657)," ",VLOOKUP(A657,'Tabla de equipos'!$B$3:$D$107,3,FALSE)))</f>
        <v/>
      </c>
      <c r="E657" s="130" t="str">
        <f t="shared" si="10"/>
        <v/>
      </c>
      <c r="F657" s="24"/>
      <c r="H657" s="52"/>
      <c r="L657" s="51"/>
    </row>
    <row r="658" spans="3:12" ht="21" customHeight="1" x14ac:dyDescent="0.2">
      <c r="C658" s="128" t="str">
        <f>IF(AND(D658="",A658=""),"",IF(ISBLANK(A658)," ",VLOOKUP(A658,'Tabla de equipos'!$B$3:$D$107,3,FALSE)))</f>
        <v/>
      </c>
      <c r="E658" s="130" t="str">
        <f t="shared" ref="E658:E721" si="11">IF(AND(D658="",A658=""),"",IF(AND(A658="",D658&gt;0),"Falta especificar equipo/soporte",IF(AND(D658&gt;0,A658&lt;&gt;""),"","Falta incluir unidades")))</f>
        <v/>
      </c>
      <c r="F658" s="24"/>
      <c r="H658" s="52"/>
      <c r="L658" s="51"/>
    </row>
    <row r="659" spans="3:12" ht="21" customHeight="1" x14ac:dyDescent="0.2">
      <c r="C659" s="128" t="str">
        <f>IF(AND(D659="",A659=""),"",IF(ISBLANK(A659)," ",VLOOKUP(A659,'Tabla de equipos'!$B$3:$D$107,3,FALSE)))</f>
        <v/>
      </c>
      <c r="E659" s="130" t="str">
        <f t="shared" si="11"/>
        <v/>
      </c>
      <c r="F659" s="24"/>
      <c r="H659" s="52"/>
      <c r="L659" s="51"/>
    </row>
    <row r="660" spans="3:12" ht="21" customHeight="1" x14ac:dyDescent="0.2">
      <c r="C660" s="128" t="str">
        <f>IF(AND(D660="",A660=""),"",IF(ISBLANK(A660)," ",VLOOKUP(A660,'Tabla de equipos'!$B$3:$D$107,3,FALSE)))</f>
        <v/>
      </c>
      <c r="E660" s="130" t="str">
        <f t="shared" si="11"/>
        <v/>
      </c>
      <c r="F660" s="24"/>
      <c r="H660" s="52"/>
      <c r="L660" s="51"/>
    </row>
    <row r="661" spans="3:12" ht="21" customHeight="1" x14ac:dyDescent="0.2">
      <c r="C661" s="128" t="str">
        <f>IF(AND(D661="",A661=""),"",IF(ISBLANK(A661)," ",VLOOKUP(A661,'Tabla de equipos'!$B$3:$D$107,3,FALSE)))</f>
        <v/>
      </c>
      <c r="E661" s="130" t="str">
        <f t="shared" si="11"/>
        <v/>
      </c>
      <c r="F661" s="24"/>
      <c r="H661" s="52"/>
      <c r="L661" s="51"/>
    </row>
    <row r="662" spans="3:12" ht="21" customHeight="1" x14ac:dyDescent="0.2">
      <c r="C662" s="128" t="str">
        <f>IF(AND(D662="",A662=""),"",IF(ISBLANK(A662)," ",VLOOKUP(A662,'Tabla de equipos'!$B$3:$D$107,3,FALSE)))</f>
        <v/>
      </c>
      <c r="E662" s="130" t="str">
        <f t="shared" si="11"/>
        <v/>
      </c>
      <c r="F662" s="24"/>
      <c r="H662" s="52"/>
      <c r="L662" s="51"/>
    </row>
    <row r="663" spans="3:12" ht="21" customHeight="1" x14ac:dyDescent="0.2">
      <c r="C663" s="128" t="str">
        <f>IF(AND(D663="",A663=""),"",IF(ISBLANK(A663)," ",VLOOKUP(A663,'Tabla de equipos'!$B$3:$D$107,3,FALSE)))</f>
        <v/>
      </c>
      <c r="E663" s="130" t="str">
        <f t="shared" si="11"/>
        <v/>
      </c>
      <c r="F663" s="24"/>
      <c r="H663" s="52"/>
      <c r="L663" s="51"/>
    </row>
    <row r="664" spans="3:12" ht="21" customHeight="1" x14ac:dyDescent="0.2">
      <c r="C664" s="128" t="str">
        <f>IF(AND(D664="",A664=""),"",IF(ISBLANK(A664)," ",VLOOKUP(A664,'Tabla de equipos'!$B$3:$D$107,3,FALSE)))</f>
        <v/>
      </c>
      <c r="E664" s="130" t="str">
        <f t="shared" si="11"/>
        <v/>
      </c>
      <c r="F664" s="24"/>
      <c r="H664" s="52"/>
      <c r="L664" s="51"/>
    </row>
    <row r="665" spans="3:12" ht="21" customHeight="1" x14ac:dyDescent="0.2">
      <c r="C665" s="128" t="str">
        <f>IF(AND(D665="",A665=""),"",IF(ISBLANK(A665)," ",VLOOKUP(A665,'Tabla de equipos'!$B$3:$D$107,3,FALSE)))</f>
        <v/>
      </c>
      <c r="E665" s="130" t="str">
        <f t="shared" si="11"/>
        <v/>
      </c>
      <c r="F665" s="24"/>
      <c r="H665" s="52"/>
      <c r="L665" s="51"/>
    </row>
    <row r="666" spans="3:12" ht="21" customHeight="1" x14ac:dyDescent="0.2">
      <c r="C666" s="128" t="str">
        <f>IF(AND(D666="",A666=""),"",IF(ISBLANK(A666)," ",VLOOKUP(A666,'Tabla de equipos'!$B$3:$D$107,3,FALSE)))</f>
        <v/>
      </c>
      <c r="E666" s="130" t="str">
        <f t="shared" si="11"/>
        <v/>
      </c>
      <c r="F666" s="24"/>
      <c r="H666" s="52"/>
      <c r="L666" s="51"/>
    </row>
    <row r="667" spans="3:12" ht="21" customHeight="1" x14ac:dyDescent="0.2">
      <c r="C667" s="128" t="str">
        <f>IF(AND(D667="",A667=""),"",IF(ISBLANK(A667)," ",VLOOKUP(A667,'Tabla de equipos'!$B$3:$D$107,3,FALSE)))</f>
        <v/>
      </c>
      <c r="E667" s="130" t="str">
        <f t="shared" si="11"/>
        <v/>
      </c>
      <c r="F667" s="24"/>
      <c r="H667" s="52"/>
      <c r="L667" s="51"/>
    </row>
    <row r="668" spans="3:12" ht="21" customHeight="1" x14ac:dyDescent="0.2">
      <c r="C668" s="128" t="str">
        <f>IF(AND(D668="",A668=""),"",IF(ISBLANK(A668)," ",VLOOKUP(A668,'Tabla de equipos'!$B$3:$D$107,3,FALSE)))</f>
        <v/>
      </c>
      <c r="E668" s="130" t="str">
        <f t="shared" si="11"/>
        <v/>
      </c>
      <c r="F668" s="24"/>
      <c r="H668" s="52"/>
      <c r="L668" s="51"/>
    </row>
    <row r="669" spans="3:12" ht="21" customHeight="1" x14ac:dyDescent="0.2">
      <c r="C669" s="128" t="str">
        <f>IF(AND(D669="",A669=""),"",IF(ISBLANK(A669)," ",VLOOKUP(A669,'Tabla de equipos'!$B$3:$D$107,3,FALSE)))</f>
        <v/>
      </c>
      <c r="E669" s="130" t="str">
        <f t="shared" si="11"/>
        <v/>
      </c>
      <c r="F669" s="24"/>
      <c r="H669" s="52"/>
      <c r="L669" s="51"/>
    </row>
    <row r="670" spans="3:12" ht="21" customHeight="1" x14ac:dyDescent="0.2">
      <c r="C670" s="128" t="str">
        <f>IF(AND(D670="",A670=""),"",IF(ISBLANK(A670)," ",VLOOKUP(A670,'Tabla de equipos'!$B$3:$D$107,3,FALSE)))</f>
        <v/>
      </c>
      <c r="E670" s="130" t="str">
        <f t="shared" si="11"/>
        <v/>
      </c>
      <c r="F670" s="24"/>
      <c r="H670" s="52"/>
      <c r="L670" s="51"/>
    </row>
    <row r="671" spans="3:12" ht="21" customHeight="1" x14ac:dyDescent="0.2">
      <c r="C671" s="128" t="str">
        <f>IF(AND(D671="",A671=""),"",IF(ISBLANK(A671)," ",VLOOKUP(A671,'Tabla de equipos'!$B$3:$D$107,3,FALSE)))</f>
        <v/>
      </c>
      <c r="E671" s="130" t="str">
        <f t="shared" si="11"/>
        <v/>
      </c>
      <c r="F671" s="24"/>
      <c r="H671" s="52"/>
      <c r="L671" s="51"/>
    </row>
    <row r="672" spans="3:12" ht="21" customHeight="1" x14ac:dyDescent="0.2">
      <c r="C672" s="128" t="str">
        <f>IF(AND(D672="",A672=""),"",IF(ISBLANK(A672)," ",VLOOKUP(A672,'Tabla de equipos'!$B$3:$D$107,3,FALSE)))</f>
        <v/>
      </c>
      <c r="E672" s="130" t="str">
        <f t="shared" si="11"/>
        <v/>
      </c>
      <c r="F672" s="24"/>
      <c r="H672" s="52"/>
      <c r="L672" s="51"/>
    </row>
    <row r="673" spans="3:12" ht="21" customHeight="1" x14ac:dyDescent="0.2">
      <c r="C673" s="128" t="str">
        <f>IF(AND(D673="",A673=""),"",IF(ISBLANK(A673)," ",VLOOKUP(A673,'Tabla de equipos'!$B$3:$D$107,3,FALSE)))</f>
        <v/>
      </c>
      <c r="E673" s="130" t="str">
        <f t="shared" si="11"/>
        <v/>
      </c>
      <c r="F673" s="24"/>
      <c r="H673" s="52"/>
      <c r="L673" s="51"/>
    </row>
    <row r="674" spans="3:12" ht="21" customHeight="1" x14ac:dyDescent="0.2">
      <c r="C674" s="128" t="str">
        <f>IF(AND(D674="",A674=""),"",IF(ISBLANK(A674)," ",VLOOKUP(A674,'Tabla de equipos'!$B$3:$D$107,3,FALSE)))</f>
        <v/>
      </c>
      <c r="E674" s="130" t="str">
        <f t="shared" si="11"/>
        <v/>
      </c>
      <c r="F674" s="24"/>
      <c r="H674" s="52"/>
      <c r="L674" s="51"/>
    </row>
    <row r="675" spans="3:12" ht="21" customHeight="1" x14ac:dyDescent="0.2">
      <c r="C675" s="128" t="str">
        <f>IF(AND(D675="",A675=""),"",IF(ISBLANK(A675)," ",VLOOKUP(A675,'Tabla de equipos'!$B$3:$D$107,3,FALSE)))</f>
        <v/>
      </c>
      <c r="E675" s="130" t="str">
        <f t="shared" si="11"/>
        <v/>
      </c>
      <c r="F675" s="24"/>
      <c r="H675" s="52"/>
      <c r="L675" s="51"/>
    </row>
    <row r="676" spans="3:12" ht="21" customHeight="1" x14ac:dyDescent="0.2">
      <c r="C676" s="128" t="str">
        <f>IF(AND(D676="",A676=""),"",IF(ISBLANK(A676)," ",VLOOKUP(A676,'Tabla de equipos'!$B$3:$D$107,3,FALSE)))</f>
        <v/>
      </c>
      <c r="E676" s="130" t="str">
        <f t="shared" si="11"/>
        <v/>
      </c>
      <c r="F676" s="24"/>
      <c r="H676" s="52"/>
      <c r="L676" s="51"/>
    </row>
    <row r="677" spans="3:12" ht="21" customHeight="1" x14ac:dyDescent="0.2">
      <c r="C677" s="128" t="str">
        <f>IF(AND(D677="",A677=""),"",IF(ISBLANK(A677)," ",VLOOKUP(A677,'Tabla de equipos'!$B$3:$D$107,3,FALSE)))</f>
        <v/>
      </c>
      <c r="E677" s="130" t="str">
        <f t="shared" si="11"/>
        <v/>
      </c>
      <c r="F677" s="24"/>
      <c r="H677" s="52"/>
      <c r="L677" s="51"/>
    </row>
    <row r="678" spans="3:12" ht="21" customHeight="1" x14ac:dyDescent="0.2">
      <c r="C678" s="128" t="str">
        <f>IF(AND(D678="",A678=""),"",IF(ISBLANK(A678)," ",VLOOKUP(A678,'Tabla de equipos'!$B$3:$D$107,3,FALSE)))</f>
        <v/>
      </c>
      <c r="E678" s="130" t="str">
        <f t="shared" si="11"/>
        <v/>
      </c>
      <c r="F678" s="24"/>
      <c r="H678" s="52"/>
      <c r="L678" s="51"/>
    </row>
    <row r="679" spans="3:12" ht="21" customHeight="1" x14ac:dyDescent="0.2">
      <c r="C679" s="128" t="str">
        <f>IF(AND(D679="",A679=""),"",IF(ISBLANK(A679)," ",VLOOKUP(A679,'Tabla de equipos'!$B$3:$D$107,3,FALSE)))</f>
        <v/>
      </c>
      <c r="E679" s="130" t="str">
        <f t="shared" si="11"/>
        <v/>
      </c>
      <c r="F679" s="24"/>
      <c r="H679" s="52"/>
      <c r="L679" s="51"/>
    </row>
    <row r="680" spans="3:12" ht="21" customHeight="1" x14ac:dyDescent="0.2">
      <c r="C680" s="128" t="str">
        <f>IF(AND(D680="",A680=""),"",IF(ISBLANK(A680)," ",VLOOKUP(A680,'Tabla de equipos'!$B$3:$D$107,3,FALSE)))</f>
        <v/>
      </c>
      <c r="E680" s="130" t="str">
        <f t="shared" si="11"/>
        <v/>
      </c>
      <c r="F680" s="24"/>
      <c r="H680" s="52"/>
      <c r="L680" s="51"/>
    </row>
    <row r="681" spans="3:12" ht="21" customHeight="1" x14ac:dyDescent="0.2">
      <c r="C681" s="128" t="str">
        <f>IF(AND(D681="",A681=""),"",IF(ISBLANK(A681)," ",VLOOKUP(A681,'Tabla de equipos'!$B$3:$D$107,3,FALSE)))</f>
        <v/>
      </c>
      <c r="E681" s="130" t="str">
        <f t="shared" si="11"/>
        <v/>
      </c>
      <c r="F681" s="24"/>
      <c r="H681" s="52"/>
      <c r="L681" s="51"/>
    </row>
    <row r="682" spans="3:12" ht="21" customHeight="1" x14ac:dyDescent="0.2">
      <c r="C682" s="128" t="str">
        <f>IF(AND(D682="",A682=""),"",IF(ISBLANK(A682)," ",VLOOKUP(A682,'Tabla de equipos'!$B$3:$D$107,3,FALSE)))</f>
        <v/>
      </c>
      <c r="E682" s="130" t="str">
        <f t="shared" si="11"/>
        <v/>
      </c>
      <c r="F682" s="24"/>
      <c r="H682" s="52"/>
      <c r="L682" s="51"/>
    </row>
    <row r="683" spans="3:12" ht="21" customHeight="1" x14ac:dyDescent="0.2">
      <c r="C683" s="128" t="str">
        <f>IF(AND(D683="",A683=""),"",IF(ISBLANK(A683)," ",VLOOKUP(A683,'Tabla de equipos'!$B$3:$D$107,3,FALSE)))</f>
        <v/>
      </c>
      <c r="E683" s="130" t="str">
        <f t="shared" si="11"/>
        <v/>
      </c>
      <c r="F683" s="24"/>
      <c r="H683" s="52"/>
      <c r="L683" s="51"/>
    </row>
    <row r="684" spans="3:12" ht="21" customHeight="1" x14ac:dyDescent="0.2">
      <c r="C684" s="128" t="str">
        <f>IF(AND(D684="",A684=""),"",IF(ISBLANK(A684)," ",VLOOKUP(A684,'Tabla de equipos'!$B$3:$D$107,3,FALSE)))</f>
        <v/>
      </c>
      <c r="E684" s="130" t="str">
        <f t="shared" si="11"/>
        <v/>
      </c>
      <c r="F684" s="24"/>
      <c r="H684" s="52"/>
      <c r="L684" s="51"/>
    </row>
    <row r="685" spans="3:12" ht="21" customHeight="1" x14ac:dyDescent="0.2">
      <c r="C685" s="128" t="str">
        <f>IF(AND(D685="",A685=""),"",IF(ISBLANK(A685)," ",VLOOKUP(A685,'Tabla de equipos'!$B$3:$D$107,3,FALSE)))</f>
        <v/>
      </c>
      <c r="E685" s="130" t="str">
        <f t="shared" si="11"/>
        <v/>
      </c>
      <c r="F685" s="24"/>
      <c r="H685" s="52"/>
      <c r="L685" s="51"/>
    </row>
    <row r="686" spans="3:12" ht="21" customHeight="1" x14ac:dyDescent="0.2">
      <c r="C686" s="128" t="str">
        <f>IF(AND(D686="",A686=""),"",IF(ISBLANK(A686)," ",VLOOKUP(A686,'Tabla de equipos'!$B$3:$D$107,3,FALSE)))</f>
        <v/>
      </c>
      <c r="E686" s="130" t="str">
        <f t="shared" si="11"/>
        <v/>
      </c>
      <c r="F686" s="24"/>
      <c r="H686" s="52"/>
      <c r="L686" s="51"/>
    </row>
    <row r="687" spans="3:12" ht="21" customHeight="1" x14ac:dyDescent="0.2">
      <c r="C687" s="128" t="str">
        <f>IF(AND(D687="",A687=""),"",IF(ISBLANK(A687)," ",VLOOKUP(A687,'Tabla de equipos'!$B$3:$D$107,3,FALSE)))</f>
        <v/>
      </c>
      <c r="E687" s="130" t="str">
        <f t="shared" si="11"/>
        <v/>
      </c>
      <c r="F687" s="24"/>
      <c r="H687" s="52"/>
      <c r="L687" s="51"/>
    </row>
    <row r="688" spans="3:12" ht="21" customHeight="1" x14ac:dyDescent="0.2">
      <c r="C688" s="128" t="str">
        <f>IF(AND(D688="",A688=""),"",IF(ISBLANK(A688)," ",VLOOKUP(A688,'Tabla de equipos'!$B$3:$D$107,3,FALSE)))</f>
        <v/>
      </c>
      <c r="E688" s="130" t="str">
        <f t="shared" si="11"/>
        <v/>
      </c>
      <c r="F688" s="24"/>
      <c r="H688" s="52"/>
      <c r="L688" s="51"/>
    </row>
    <row r="689" spans="3:12" ht="21" customHeight="1" x14ac:dyDescent="0.2">
      <c r="C689" s="128" t="str">
        <f>IF(AND(D689="",A689=""),"",IF(ISBLANK(A689)," ",VLOOKUP(A689,'Tabla de equipos'!$B$3:$D$107,3,FALSE)))</f>
        <v/>
      </c>
      <c r="E689" s="130" t="str">
        <f t="shared" si="11"/>
        <v/>
      </c>
      <c r="F689" s="24"/>
      <c r="H689" s="52"/>
      <c r="L689" s="51"/>
    </row>
    <row r="690" spans="3:12" ht="21" customHeight="1" x14ac:dyDescent="0.2">
      <c r="C690" s="128" t="str">
        <f>IF(AND(D690="",A690=""),"",IF(ISBLANK(A690)," ",VLOOKUP(A690,'Tabla de equipos'!$B$3:$D$107,3,FALSE)))</f>
        <v/>
      </c>
      <c r="E690" s="130" t="str">
        <f t="shared" si="11"/>
        <v/>
      </c>
      <c r="F690" s="24"/>
      <c r="H690" s="52"/>
      <c r="L690" s="51"/>
    </row>
    <row r="691" spans="3:12" ht="21" customHeight="1" x14ac:dyDescent="0.2">
      <c r="C691" s="128" t="str">
        <f>IF(AND(D691="",A691=""),"",IF(ISBLANK(A691)," ",VLOOKUP(A691,'Tabla de equipos'!$B$3:$D$107,3,FALSE)))</f>
        <v/>
      </c>
      <c r="E691" s="130" t="str">
        <f t="shared" si="11"/>
        <v/>
      </c>
      <c r="F691" s="24"/>
      <c r="H691" s="52"/>
      <c r="L691" s="51"/>
    </row>
    <row r="692" spans="3:12" ht="21" customHeight="1" x14ac:dyDescent="0.2">
      <c r="C692" s="128" t="str">
        <f>IF(AND(D692="",A692=""),"",IF(ISBLANK(A692)," ",VLOOKUP(A692,'Tabla de equipos'!$B$3:$D$107,3,FALSE)))</f>
        <v/>
      </c>
      <c r="E692" s="130" t="str">
        <f t="shared" si="11"/>
        <v/>
      </c>
      <c r="F692" s="24"/>
      <c r="H692" s="52"/>
      <c r="L692" s="51"/>
    </row>
    <row r="693" spans="3:12" ht="21" customHeight="1" x14ac:dyDescent="0.2">
      <c r="C693" s="128" t="str">
        <f>IF(AND(D693="",A693=""),"",IF(ISBLANK(A693)," ",VLOOKUP(A693,'Tabla de equipos'!$B$3:$D$107,3,FALSE)))</f>
        <v/>
      </c>
      <c r="E693" s="130" t="str">
        <f t="shared" si="11"/>
        <v/>
      </c>
      <c r="F693" s="24"/>
      <c r="H693" s="52"/>
      <c r="L693" s="51"/>
    </row>
    <row r="694" spans="3:12" ht="21" customHeight="1" x14ac:dyDescent="0.2">
      <c r="C694" s="128" t="str">
        <f>IF(AND(D694="",A694=""),"",IF(ISBLANK(A694)," ",VLOOKUP(A694,'Tabla de equipos'!$B$3:$D$107,3,FALSE)))</f>
        <v/>
      </c>
      <c r="E694" s="130" t="str">
        <f t="shared" si="11"/>
        <v/>
      </c>
      <c r="F694" s="24"/>
      <c r="H694" s="52"/>
      <c r="L694" s="51"/>
    </row>
    <row r="695" spans="3:12" ht="21" customHeight="1" x14ac:dyDescent="0.2">
      <c r="C695" s="128" t="str">
        <f>IF(AND(D695="",A695=""),"",IF(ISBLANK(A695)," ",VLOOKUP(A695,'Tabla de equipos'!$B$3:$D$107,3,FALSE)))</f>
        <v/>
      </c>
      <c r="E695" s="130" t="str">
        <f t="shared" si="11"/>
        <v/>
      </c>
      <c r="F695" s="24"/>
      <c r="H695" s="52"/>
      <c r="L695" s="51"/>
    </row>
    <row r="696" spans="3:12" ht="21" customHeight="1" x14ac:dyDescent="0.2">
      <c r="C696" s="128" t="str">
        <f>IF(AND(D696="",A696=""),"",IF(ISBLANK(A696)," ",VLOOKUP(A696,'Tabla de equipos'!$B$3:$D$107,3,FALSE)))</f>
        <v/>
      </c>
      <c r="E696" s="130" t="str">
        <f t="shared" si="11"/>
        <v/>
      </c>
      <c r="F696" s="24"/>
      <c r="H696" s="52"/>
      <c r="L696" s="51"/>
    </row>
    <row r="697" spans="3:12" ht="21" customHeight="1" x14ac:dyDescent="0.2">
      <c r="C697" s="128" t="str">
        <f>IF(AND(D697="",A697=""),"",IF(ISBLANK(A697)," ",VLOOKUP(A697,'Tabla de equipos'!$B$3:$D$107,3,FALSE)))</f>
        <v/>
      </c>
      <c r="E697" s="130" t="str">
        <f t="shared" si="11"/>
        <v/>
      </c>
      <c r="F697" s="24"/>
      <c r="H697" s="52"/>
      <c r="L697" s="51"/>
    </row>
    <row r="698" spans="3:12" ht="21" customHeight="1" x14ac:dyDescent="0.2">
      <c r="C698" s="128" t="str">
        <f>IF(AND(D698="",A698=""),"",IF(ISBLANK(A698)," ",VLOOKUP(A698,'Tabla de equipos'!$B$3:$D$107,3,FALSE)))</f>
        <v/>
      </c>
      <c r="E698" s="130" t="str">
        <f t="shared" si="11"/>
        <v/>
      </c>
      <c r="F698" s="24"/>
      <c r="H698" s="52"/>
      <c r="L698" s="51"/>
    </row>
    <row r="699" spans="3:12" ht="21" customHeight="1" x14ac:dyDescent="0.2">
      <c r="C699" s="128" t="str">
        <f>IF(AND(D699="",A699=""),"",IF(ISBLANK(A699)," ",VLOOKUP(A699,'Tabla de equipos'!$B$3:$D$107,3,FALSE)))</f>
        <v/>
      </c>
      <c r="E699" s="130" t="str">
        <f t="shared" si="11"/>
        <v/>
      </c>
      <c r="F699" s="24"/>
      <c r="H699" s="52"/>
      <c r="L699" s="51"/>
    </row>
    <row r="700" spans="3:12" ht="21" customHeight="1" x14ac:dyDescent="0.2">
      <c r="C700" s="128" t="str">
        <f>IF(AND(D700="",A700=""),"",IF(ISBLANK(A700)," ",VLOOKUP(A700,'Tabla de equipos'!$B$3:$D$107,3,FALSE)))</f>
        <v/>
      </c>
      <c r="E700" s="130" t="str">
        <f t="shared" si="11"/>
        <v/>
      </c>
      <c r="F700" s="24"/>
      <c r="H700" s="52"/>
      <c r="L700" s="51"/>
    </row>
    <row r="701" spans="3:12" ht="21" customHeight="1" x14ac:dyDescent="0.2">
      <c r="C701" s="128" t="str">
        <f>IF(AND(D701="",A701=""),"",IF(ISBLANK(A701)," ",VLOOKUP(A701,'Tabla de equipos'!$B$3:$D$107,3,FALSE)))</f>
        <v/>
      </c>
      <c r="E701" s="130" t="str">
        <f t="shared" si="11"/>
        <v/>
      </c>
      <c r="F701" s="24"/>
      <c r="H701" s="52"/>
      <c r="L701" s="51"/>
    </row>
    <row r="702" spans="3:12" ht="21" customHeight="1" x14ac:dyDescent="0.2">
      <c r="C702" s="128" t="str">
        <f>IF(AND(D702="",A702=""),"",IF(ISBLANK(A702)," ",VLOOKUP(A702,'Tabla de equipos'!$B$3:$D$107,3,FALSE)))</f>
        <v/>
      </c>
      <c r="E702" s="130" t="str">
        <f t="shared" si="11"/>
        <v/>
      </c>
      <c r="F702" s="24"/>
      <c r="H702" s="52"/>
      <c r="L702" s="51"/>
    </row>
    <row r="703" spans="3:12" ht="21" customHeight="1" x14ac:dyDescent="0.2">
      <c r="C703" s="128" t="str">
        <f>IF(AND(D703="",A703=""),"",IF(ISBLANK(A703)," ",VLOOKUP(A703,'Tabla de equipos'!$B$3:$D$107,3,FALSE)))</f>
        <v/>
      </c>
      <c r="E703" s="130" t="str">
        <f t="shared" si="11"/>
        <v/>
      </c>
      <c r="F703" s="24"/>
      <c r="H703" s="52"/>
      <c r="L703" s="51"/>
    </row>
    <row r="704" spans="3:12" ht="21" customHeight="1" x14ac:dyDescent="0.2">
      <c r="C704" s="128" t="str">
        <f>IF(AND(D704="",A704=""),"",IF(ISBLANK(A704)," ",VLOOKUP(A704,'Tabla de equipos'!$B$3:$D$107,3,FALSE)))</f>
        <v/>
      </c>
      <c r="E704" s="130" t="str">
        <f t="shared" si="11"/>
        <v/>
      </c>
      <c r="F704" s="24"/>
      <c r="H704" s="52"/>
      <c r="L704" s="51"/>
    </row>
    <row r="705" spans="3:12" ht="21" customHeight="1" x14ac:dyDescent="0.2">
      <c r="C705" s="128" t="str">
        <f>IF(AND(D705="",A705=""),"",IF(ISBLANK(A705)," ",VLOOKUP(A705,'Tabla de equipos'!$B$3:$D$107,3,FALSE)))</f>
        <v/>
      </c>
      <c r="E705" s="130" t="str">
        <f t="shared" si="11"/>
        <v/>
      </c>
      <c r="F705" s="24"/>
      <c r="H705" s="52"/>
      <c r="L705" s="51"/>
    </row>
    <row r="706" spans="3:12" ht="21" customHeight="1" x14ac:dyDescent="0.2">
      <c r="C706" s="128" t="str">
        <f>IF(AND(D706="",A706=""),"",IF(ISBLANK(A706)," ",VLOOKUP(A706,'Tabla de equipos'!$B$3:$D$107,3,FALSE)))</f>
        <v/>
      </c>
      <c r="E706" s="130" t="str">
        <f t="shared" si="11"/>
        <v/>
      </c>
      <c r="F706" s="24"/>
      <c r="H706" s="52"/>
      <c r="L706" s="51"/>
    </row>
    <row r="707" spans="3:12" ht="21" customHeight="1" x14ac:dyDescent="0.2">
      <c r="C707" s="128" t="str">
        <f>IF(AND(D707="",A707=""),"",IF(ISBLANK(A707)," ",VLOOKUP(A707,'Tabla de equipos'!$B$3:$D$107,3,FALSE)))</f>
        <v/>
      </c>
      <c r="E707" s="130" t="str">
        <f t="shared" si="11"/>
        <v/>
      </c>
      <c r="F707" s="24"/>
      <c r="H707" s="52"/>
      <c r="L707" s="51"/>
    </row>
    <row r="708" spans="3:12" ht="21" customHeight="1" x14ac:dyDescent="0.2">
      <c r="C708" s="128" t="str">
        <f>IF(AND(D708="",A708=""),"",IF(ISBLANK(A708)," ",VLOOKUP(A708,'Tabla de equipos'!$B$3:$D$107,3,FALSE)))</f>
        <v/>
      </c>
      <c r="E708" s="130" t="str">
        <f t="shared" si="11"/>
        <v/>
      </c>
      <c r="F708" s="24"/>
      <c r="H708" s="52"/>
      <c r="L708" s="51"/>
    </row>
    <row r="709" spans="3:12" ht="21" customHeight="1" x14ac:dyDescent="0.2">
      <c r="C709" s="128" t="str">
        <f>IF(AND(D709="",A709=""),"",IF(ISBLANK(A709)," ",VLOOKUP(A709,'Tabla de equipos'!$B$3:$D$107,3,FALSE)))</f>
        <v/>
      </c>
      <c r="E709" s="130" t="str">
        <f t="shared" si="11"/>
        <v/>
      </c>
      <c r="F709" s="24"/>
      <c r="H709" s="52"/>
      <c r="L709" s="51"/>
    </row>
    <row r="710" spans="3:12" ht="21" customHeight="1" x14ac:dyDescent="0.2">
      <c r="C710" s="128" t="str">
        <f>IF(AND(D710="",A710=""),"",IF(ISBLANK(A710)," ",VLOOKUP(A710,'Tabla de equipos'!$B$3:$D$107,3,FALSE)))</f>
        <v/>
      </c>
      <c r="E710" s="130" t="str">
        <f t="shared" si="11"/>
        <v/>
      </c>
      <c r="F710" s="24"/>
      <c r="H710" s="52"/>
      <c r="L710" s="51"/>
    </row>
    <row r="711" spans="3:12" ht="21" customHeight="1" x14ac:dyDescent="0.2">
      <c r="C711" s="128" t="str">
        <f>IF(AND(D711="",A711=""),"",IF(ISBLANK(A711)," ",VLOOKUP(A711,'Tabla de equipos'!$B$3:$D$107,3,FALSE)))</f>
        <v/>
      </c>
      <c r="E711" s="130" t="str">
        <f t="shared" si="11"/>
        <v/>
      </c>
      <c r="F711" s="24"/>
      <c r="H711" s="52"/>
      <c r="L711" s="51"/>
    </row>
    <row r="712" spans="3:12" ht="21" customHeight="1" x14ac:dyDescent="0.2">
      <c r="C712" s="128" t="str">
        <f>IF(AND(D712="",A712=""),"",IF(ISBLANK(A712)," ",VLOOKUP(A712,'Tabla de equipos'!$B$3:$D$107,3,FALSE)))</f>
        <v/>
      </c>
      <c r="E712" s="130" t="str">
        <f t="shared" si="11"/>
        <v/>
      </c>
      <c r="F712" s="24"/>
      <c r="H712" s="52"/>
      <c r="L712" s="51"/>
    </row>
    <row r="713" spans="3:12" ht="21" customHeight="1" x14ac:dyDescent="0.2">
      <c r="C713" s="128" t="str">
        <f>IF(AND(D713="",A713=""),"",IF(ISBLANK(A713)," ",VLOOKUP(A713,'Tabla de equipos'!$B$3:$D$107,3,FALSE)))</f>
        <v/>
      </c>
      <c r="E713" s="130" t="str">
        <f t="shared" si="11"/>
        <v/>
      </c>
      <c r="F713" s="24"/>
      <c r="H713" s="52"/>
      <c r="L713" s="51"/>
    </row>
    <row r="714" spans="3:12" ht="21" customHeight="1" x14ac:dyDescent="0.2">
      <c r="C714" s="128" t="str">
        <f>IF(AND(D714="",A714=""),"",IF(ISBLANK(A714)," ",VLOOKUP(A714,'Tabla de equipos'!$B$3:$D$107,3,FALSE)))</f>
        <v/>
      </c>
      <c r="E714" s="130" t="str">
        <f t="shared" si="11"/>
        <v/>
      </c>
      <c r="F714" s="24"/>
      <c r="H714" s="52"/>
      <c r="L714" s="51"/>
    </row>
    <row r="715" spans="3:12" ht="21" customHeight="1" x14ac:dyDescent="0.2">
      <c r="C715" s="128" t="str">
        <f>IF(AND(D715="",A715=""),"",IF(ISBLANK(A715)," ",VLOOKUP(A715,'Tabla de equipos'!$B$3:$D$107,3,FALSE)))</f>
        <v/>
      </c>
      <c r="E715" s="130" t="str">
        <f t="shared" si="11"/>
        <v/>
      </c>
      <c r="F715" s="24"/>
      <c r="H715" s="52"/>
      <c r="L715" s="51"/>
    </row>
    <row r="716" spans="3:12" ht="21" customHeight="1" x14ac:dyDescent="0.2">
      <c r="C716" s="128" t="str">
        <f>IF(AND(D716="",A716=""),"",IF(ISBLANK(A716)," ",VLOOKUP(A716,'Tabla de equipos'!$B$3:$D$107,3,FALSE)))</f>
        <v/>
      </c>
      <c r="E716" s="130" t="str">
        <f t="shared" si="11"/>
        <v/>
      </c>
      <c r="F716" s="24"/>
      <c r="H716" s="52"/>
      <c r="L716" s="51"/>
    </row>
    <row r="717" spans="3:12" ht="21" customHeight="1" x14ac:dyDescent="0.2">
      <c r="C717" s="128" t="str">
        <f>IF(AND(D717="",A717=""),"",IF(ISBLANK(A717)," ",VLOOKUP(A717,'Tabla de equipos'!$B$3:$D$107,3,FALSE)))</f>
        <v/>
      </c>
      <c r="E717" s="130" t="str">
        <f t="shared" si="11"/>
        <v/>
      </c>
      <c r="F717" s="24"/>
      <c r="H717" s="52"/>
      <c r="L717" s="51"/>
    </row>
    <row r="718" spans="3:12" ht="21" customHeight="1" x14ac:dyDescent="0.2">
      <c r="C718" s="128" t="str">
        <f>IF(AND(D718="",A718=""),"",IF(ISBLANK(A718)," ",VLOOKUP(A718,'Tabla de equipos'!$B$3:$D$107,3,FALSE)))</f>
        <v/>
      </c>
      <c r="E718" s="130" t="str">
        <f t="shared" si="11"/>
        <v/>
      </c>
      <c r="F718" s="24"/>
      <c r="H718" s="52"/>
      <c r="L718" s="51"/>
    </row>
    <row r="719" spans="3:12" ht="21" customHeight="1" x14ac:dyDescent="0.2">
      <c r="C719" s="128" t="str">
        <f>IF(AND(D719="",A719=""),"",IF(ISBLANK(A719)," ",VLOOKUP(A719,'Tabla de equipos'!$B$3:$D$107,3,FALSE)))</f>
        <v/>
      </c>
      <c r="E719" s="130" t="str">
        <f t="shared" si="11"/>
        <v/>
      </c>
      <c r="F719" s="24"/>
      <c r="H719" s="52"/>
      <c r="L719" s="51"/>
    </row>
    <row r="720" spans="3:12" ht="21" customHeight="1" x14ac:dyDescent="0.2">
      <c r="C720" s="128" t="str">
        <f>IF(AND(D720="",A720=""),"",IF(ISBLANK(A720)," ",VLOOKUP(A720,'Tabla de equipos'!$B$3:$D$107,3,FALSE)))</f>
        <v/>
      </c>
      <c r="E720" s="130" t="str">
        <f t="shared" si="11"/>
        <v/>
      </c>
      <c r="F720" s="24"/>
      <c r="H720" s="52"/>
      <c r="L720" s="51"/>
    </row>
    <row r="721" spans="3:12" ht="21" customHeight="1" x14ac:dyDescent="0.2">
      <c r="C721" s="128" t="str">
        <f>IF(AND(D721="",A721=""),"",IF(ISBLANK(A721)," ",VLOOKUP(A721,'Tabla de equipos'!$B$3:$D$107,3,FALSE)))</f>
        <v/>
      </c>
      <c r="E721" s="130" t="str">
        <f t="shared" si="11"/>
        <v/>
      </c>
      <c r="F721" s="24"/>
      <c r="H721" s="52"/>
      <c r="L721" s="51"/>
    </row>
    <row r="722" spans="3:12" ht="21" customHeight="1" x14ac:dyDescent="0.2">
      <c r="C722" s="128" t="str">
        <f>IF(AND(D722="",A722=""),"",IF(ISBLANK(A722)," ",VLOOKUP(A722,'Tabla de equipos'!$B$3:$D$107,3,FALSE)))</f>
        <v/>
      </c>
      <c r="E722" s="130" t="str">
        <f t="shared" ref="E722:E785" si="12">IF(AND(D722="",A722=""),"",IF(AND(A722="",D722&gt;0),"Falta especificar equipo/soporte",IF(AND(D722&gt;0,A722&lt;&gt;""),"","Falta incluir unidades")))</f>
        <v/>
      </c>
      <c r="F722" s="24"/>
      <c r="H722" s="52"/>
      <c r="L722" s="51"/>
    </row>
    <row r="723" spans="3:12" ht="21" customHeight="1" x14ac:dyDescent="0.2">
      <c r="C723" s="128" t="str">
        <f>IF(AND(D723="",A723=""),"",IF(ISBLANK(A723)," ",VLOOKUP(A723,'Tabla de equipos'!$B$3:$D$107,3,FALSE)))</f>
        <v/>
      </c>
      <c r="E723" s="130" t="str">
        <f t="shared" si="12"/>
        <v/>
      </c>
      <c r="F723" s="24"/>
      <c r="H723" s="52"/>
      <c r="L723" s="51"/>
    </row>
    <row r="724" spans="3:12" ht="21" customHeight="1" x14ac:dyDescent="0.2">
      <c r="C724" s="128" t="str">
        <f>IF(AND(D724="",A724=""),"",IF(ISBLANK(A724)," ",VLOOKUP(A724,'Tabla de equipos'!$B$3:$D$107,3,FALSE)))</f>
        <v/>
      </c>
      <c r="E724" s="130" t="str">
        <f t="shared" si="12"/>
        <v/>
      </c>
      <c r="F724" s="24"/>
      <c r="H724" s="52"/>
      <c r="L724" s="51"/>
    </row>
    <row r="725" spans="3:12" ht="21" customHeight="1" x14ac:dyDescent="0.2">
      <c r="C725" s="128" t="str">
        <f>IF(AND(D725="",A725=""),"",IF(ISBLANK(A725)," ",VLOOKUP(A725,'Tabla de equipos'!$B$3:$D$107,3,FALSE)))</f>
        <v/>
      </c>
      <c r="E725" s="130" t="str">
        <f t="shared" si="12"/>
        <v/>
      </c>
      <c r="F725" s="24"/>
      <c r="H725" s="52"/>
      <c r="L725" s="51"/>
    </row>
    <row r="726" spans="3:12" ht="21" customHeight="1" x14ac:dyDescent="0.2">
      <c r="C726" s="128" t="str">
        <f>IF(AND(D726="",A726=""),"",IF(ISBLANK(A726)," ",VLOOKUP(A726,'Tabla de equipos'!$B$3:$D$107,3,FALSE)))</f>
        <v/>
      </c>
      <c r="E726" s="130" t="str">
        <f t="shared" si="12"/>
        <v/>
      </c>
      <c r="F726" s="24"/>
      <c r="H726" s="52"/>
      <c r="L726" s="51"/>
    </row>
    <row r="727" spans="3:12" ht="21" customHeight="1" x14ac:dyDescent="0.2">
      <c r="C727" s="128" t="str">
        <f>IF(AND(D727="",A727=""),"",IF(ISBLANK(A727)," ",VLOOKUP(A727,'Tabla de equipos'!$B$3:$D$107,3,FALSE)))</f>
        <v/>
      </c>
      <c r="E727" s="130" t="str">
        <f t="shared" si="12"/>
        <v/>
      </c>
      <c r="F727" s="24"/>
      <c r="H727" s="52"/>
      <c r="L727" s="51"/>
    </row>
    <row r="728" spans="3:12" ht="21" customHeight="1" x14ac:dyDescent="0.2">
      <c r="C728" s="128" t="str">
        <f>IF(AND(D728="",A728=""),"",IF(ISBLANK(A728)," ",VLOOKUP(A728,'Tabla de equipos'!$B$3:$D$107,3,FALSE)))</f>
        <v/>
      </c>
      <c r="E728" s="130" t="str">
        <f t="shared" si="12"/>
        <v/>
      </c>
      <c r="F728" s="24"/>
      <c r="H728" s="52"/>
      <c r="L728" s="51"/>
    </row>
    <row r="729" spans="3:12" ht="21" customHeight="1" x14ac:dyDescent="0.2">
      <c r="C729" s="128" t="str">
        <f>IF(AND(D729="",A729=""),"",IF(ISBLANK(A729)," ",VLOOKUP(A729,'Tabla de equipos'!$B$3:$D$107,3,FALSE)))</f>
        <v/>
      </c>
      <c r="E729" s="130" t="str">
        <f t="shared" si="12"/>
        <v/>
      </c>
      <c r="F729" s="24"/>
      <c r="H729" s="52"/>
      <c r="L729" s="51"/>
    </row>
    <row r="730" spans="3:12" ht="21" customHeight="1" x14ac:dyDescent="0.2">
      <c r="C730" s="128" t="str">
        <f>IF(AND(D730="",A730=""),"",IF(ISBLANK(A730)," ",VLOOKUP(A730,'Tabla de equipos'!$B$3:$D$107,3,FALSE)))</f>
        <v/>
      </c>
      <c r="E730" s="130" t="str">
        <f t="shared" si="12"/>
        <v/>
      </c>
      <c r="F730" s="24"/>
      <c r="H730" s="52"/>
      <c r="L730" s="51"/>
    </row>
    <row r="731" spans="3:12" ht="21" customHeight="1" x14ac:dyDescent="0.2">
      <c r="C731" s="128" t="str">
        <f>IF(AND(D731="",A731=""),"",IF(ISBLANK(A731)," ",VLOOKUP(A731,'Tabla de equipos'!$B$3:$D$107,3,FALSE)))</f>
        <v/>
      </c>
      <c r="E731" s="130" t="str">
        <f t="shared" si="12"/>
        <v/>
      </c>
      <c r="F731" s="24"/>
      <c r="H731" s="52"/>
      <c r="L731" s="51"/>
    </row>
    <row r="732" spans="3:12" ht="21" customHeight="1" x14ac:dyDescent="0.2">
      <c r="C732" s="128" t="str">
        <f>IF(AND(D732="",A732=""),"",IF(ISBLANK(A732)," ",VLOOKUP(A732,'Tabla de equipos'!$B$3:$D$107,3,FALSE)))</f>
        <v/>
      </c>
      <c r="E732" s="130" t="str">
        <f t="shared" si="12"/>
        <v/>
      </c>
      <c r="F732" s="24"/>
      <c r="H732" s="52"/>
      <c r="L732" s="51"/>
    </row>
    <row r="733" spans="3:12" ht="21" customHeight="1" x14ac:dyDescent="0.2">
      <c r="C733" s="128" t="str">
        <f>IF(AND(D733="",A733=""),"",IF(ISBLANK(A733)," ",VLOOKUP(A733,'Tabla de equipos'!$B$3:$D$107,3,FALSE)))</f>
        <v/>
      </c>
      <c r="E733" s="130" t="str">
        <f t="shared" si="12"/>
        <v/>
      </c>
      <c r="F733" s="24"/>
      <c r="H733" s="52"/>
      <c r="L733" s="51"/>
    </row>
    <row r="734" spans="3:12" ht="21" customHeight="1" x14ac:dyDescent="0.2">
      <c r="C734" s="128" t="str">
        <f>IF(AND(D734="",A734=""),"",IF(ISBLANK(A734)," ",VLOOKUP(A734,'Tabla de equipos'!$B$3:$D$107,3,FALSE)))</f>
        <v/>
      </c>
      <c r="E734" s="130" t="str">
        <f t="shared" si="12"/>
        <v/>
      </c>
      <c r="F734" s="24"/>
      <c r="H734" s="52"/>
      <c r="L734" s="51"/>
    </row>
    <row r="735" spans="3:12" ht="21" customHeight="1" x14ac:dyDescent="0.2">
      <c r="C735" s="128" t="str">
        <f>IF(AND(D735="",A735=""),"",IF(ISBLANK(A735)," ",VLOOKUP(A735,'Tabla de equipos'!$B$3:$D$107,3,FALSE)))</f>
        <v/>
      </c>
      <c r="E735" s="130" t="str">
        <f t="shared" si="12"/>
        <v/>
      </c>
      <c r="F735" s="24"/>
      <c r="H735" s="52"/>
      <c r="L735" s="51"/>
    </row>
    <row r="736" spans="3:12" ht="21" customHeight="1" x14ac:dyDescent="0.2">
      <c r="C736" s="128" t="str">
        <f>IF(AND(D736="",A736=""),"",IF(ISBLANK(A736)," ",VLOOKUP(A736,'Tabla de equipos'!$B$3:$D$107,3,FALSE)))</f>
        <v/>
      </c>
      <c r="E736" s="130" t="str">
        <f t="shared" si="12"/>
        <v/>
      </c>
      <c r="F736" s="24"/>
      <c r="H736" s="52"/>
      <c r="L736" s="51"/>
    </row>
    <row r="737" spans="3:12" ht="21" customHeight="1" x14ac:dyDescent="0.2">
      <c r="C737" s="128" t="str">
        <f>IF(AND(D737="",A737=""),"",IF(ISBLANK(A737)," ",VLOOKUP(A737,'Tabla de equipos'!$B$3:$D$107,3,FALSE)))</f>
        <v/>
      </c>
      <c r="E737" s="130" t="str">
        <f t="shared" si="12"/>
        <v/>
      </c>
      <c r="F737" s="24"/>
      <c r="H737" s="52"/>
      <c r="L737" s="51"/>
    </row>
    <row r="738" spans="3:12" ht="21" customHeight="1" x14ac:dyDescent="0.2">
      <c r="C738" s="128" t="str">
        <f>IF(AND(D738="",A738=""),"",IF(ISBLANK(A738)," ",VLOOKUP(A738,'Tabla de equipos'!$B$3:$D$107,3,FALSE)))</f>
        <v/>
      </c>
      <c r="E738" s="130" t="str">
        <f t="shared" si="12"/>
        <v/>
      </c>
      <c r="F738" s="24"/>
      <c r="H738" s="52"/>
      <c r="L738" s="51"/>
    </row>
    <row r="739" spans="3:12" ht="21" customHeight="1" x14ac:dyDescent="0.2">
      <c r="C739" s="128" t="str">
        <f>IF(AND(D739="",A739=""),"",IF(ISBLANK(A739)," ",VLOOKUP(A739,'Tabla de equipos'!$B$3:$D$107,3,FALSE)))</f>
        <v/>
      </c>
      <c r="E739" s="130" t="str">
        <f t="shared" si="12"/>
        <v/>
      </c>
      <c r="F739" s="24"/>
      <c r="H739" s="52"/>
      <c r="L739" s="51"/>
    </row>
    <row r="740" spans="3:12" ht="21" customHeight="1" x14ac:dyDescent="0.2">
      <c r="C740" s="128" t="str">
        <f>IF(AND(D740="",A740=""),"",IF(ISBLANK(A740)," ",VLOOKUP(A740,'Tabla de equipos'!$B$3:$D$107,3,FALSE)))</f>
        <v/>
      </c>
      <c r="E740" s="130" t="str">
        <f t="shared" si="12"/>
        <v/>
      </c>
      <c r="F740" s="24"/>
      <c r="H740" s="52"/>
      <c r="L740" s="51"/>
    </row>
    <row r="741" spans="3:12" ht="21" customHeight="1" x14ac:dyDescent="0.2">
      <c r="C741" s="128" t="str">
        <f>IF(AND(D741="",A741=""),"",IF(ISBLANK(A741)," ",VLOOKUP(A741,'Tabla de equipos'!$B$3:$D$107,3,FALSE)))</f>
        <v/>
      </c>
      <c r="E741" s="130" t="str">
        <f t="shared" si="12"/>
        <v/>
      </c>
      <c r="F741" s="24"/>
      <c r="H741" s="52"/>
      <c r="L741" s="51"/>
    </row>
    <row r="742" spans="3:12" ht="21" customHeight="1" x14ac:dyDescent="0.2">
      <c r="C742" s="128" t="str">
        <f>IF(AND(D742="",A742=""),"",IF(ISBLANK(A742)," ",VLOOKUP(A742,'Tabla de equipos'!$B$3:$D$107,3,FALSE)))</f>
        <v/>
      </c>
      <c r="E742" s="130" t="str">
        <f t="shared" si="12"/>
        <v/>
      </c>
      <c r="F742" s="24"/>
      <c r="H742" s="52"/>
      <c r="L742" s="51"/>
    </row>
    <row r="743" spans="3:12" ht="21" customHeight="1" x14ac:dyDescent="0.2">
      <c r="C743" s="128" t="str">
        <f>IF(AND(D743="",A743=""),"",IF(ISBLANK(A743)," ",VLOOKUP(A743,'Tabla de equipos'!$B$3:$D$107,3,FALSE)))</f>
        <v/>
      </c>
      <c r="E743" s="130" t="str">
        <f t="shared" si="12"/>
        <v/>
      </c>
      <c r="F743" s="24"/>
      <c r="H743" s="52"/>
      <c r="L743" s="51"/>
    </row>
    <row r="744" spans="3:12" ht="21" customHeight="1" x14ac:dyDescent="0.2">
      <c r="C744" s="128" t="str">
        <f>IF(AND(D744="",A744=""),"",IF(ISBLANK(A744)," ",VLOOKUP(A744,'Tabla de equipos'!$B$3:$D$107,3,FALSE)))</f>
        <v/>
      </c>
      <c r="E744" s="130" t="str">
        <f t="shared" si="12"/>
        <v/>
      </c>
      <c r="F744" s="24"/>
      <c r="H744" s="52"/>
      <c r="L744" s="51"/>
    </row>
    <row r="745" spans="3:12" ht="21" customHeight="1" x14ac:dyDescent="0.2">
      <c r="C745" s="128" t="str">
        <f>IF(AND(D745="",A745=""),"",IF(ISBLANK(A745)," ",VLOOKUP(A745,'Tabla de equipos'!$B$3:$D$107,3,FALSE)))</f>
        <v/>
      </c>
      <c r="E745" s="130" t="str">
        <f t="shared" si="12"/>
        <v/>
      </c>
      <c r="F745" s="24"/>
      <c r="H745" s="52"/>
      <c r="L745" s="51"/>
    </row>
    <row r="746" spans="3:12" ht="21" customHeight="1" x14ac:dyDescent="0.2">
      <c r="C746" s="128" t="str">
        <f>IF(AND(D746="",A746=""),"",IF(ISBLANK(A746)," ",VLOOKUP(A746,'Tabla de equipos'!$B$3:$D$107,3,FALSE)))</f>
        <v/>
      </c>
      <c r="E746" s="130" t="str">
        <f t="shared" si="12"/>
        <v/>
      </c>
      <c r="F746" s="24"/>
      <c r="H746" s="52"/>
      <c r="L746" s="51"/>
    </row>
    <row r="747" spans="3:12" ht="21" customHeight="1" x14ac:dyDescent="0.2">
      <c r="C747" s="128" t="str">
        <f>IF(AND(D747="",A747=""),"",IF(ISBLANK(A747)," ",VLOOKUP(A747,'Tabla de equipos'!$B$3:$D$107,3,FALSE)))</f>
        <v/>
      </c>
      <c r="E747" s="130" t="str">
        <f t="shared" si="12"/>
        <v/>
      </c>
      <c r="F747" s="24"/>
      <c r="H747" s="52"/>
      <c r="L747" s="51"/>
    </row>
    <row r="748" spans="3:12" ht="21" customHeight="1" x14ac:dyDescent="0.2">
      <c r="C748" s="128" t="str">
        <f>IF(AND(D748="",A748=""),"",IF(ISBLANK(A748)," ",VLOOKUP(A748,'Tabla de equipos'!$B$3:$D$107,3,FALSE)))</f>
        <v/>
      </c>
      <c r="E748" s="130" t="str">
        <f t="shared" si="12"/>
        <v/>
      </c>
      <c r="F748" s="24"/>
      <c r="H748" s="52"/>
      <c r="L748" s="51"/>
    </row>
    <row r="749" spans="3:12" ht="21" customHeight="1" x14ac:dyDescent="0.2">
      <c r="C749" s="128" t="str">
        <f>IF(AND(D749="",A749=""),"",IF(ISBLANK(A749)," ",VLOOKUP(A749,'Tabla de equipos'!$B$3:$D$107,3,FALSE)))</f>
        <v/>
      </c>
      <c r="E749" s="130" t="str">
        <f t="shared" si="12"/>
        <v/>
      </c>
      <c r="F749" s="24"/>
      <c r="H749" s="52"/>
      <c r="L749" s="51"/>
    </row>
    <row r="750" spans="3:12" ht="21" customHeight="1" x14ac:dyDescent="0.2">
      <c r="C750" s="128" t="str">
        <f>IF(AND(D750="",A750=""),"",IF(ISBLANK(A750)," ",VLOOKUP(A750,'Tabla de equipos'!$B$3:$D$107,3,FALSE)))</f>
        <v/>
      </c>
      <c r="E750" s="130" t="str">
        <f t="shared" si="12"/>
        <v/>
      </c>
      <c r="F750" s="24"/>
      <c r="H750" s="52"/>
      <c r="L750" s="51"/>
    </row>
    <row r="751" spans="3:12" ht="21" customHeight="1" x14ac:dyDescent="0.2">
      <c r="C751" s="128" t="str">
        <f>IF(AND(D751="",A751=""),"",IF(ISBLANK(A751)," ",VLOOKUP(A751,'Tabla de equipos'!$B$3:$D$107,3,FALSE)))</f>
        <v/>
      </c>
      <c r="E751" s="130" t="str">
        <f t="shared" si="12"/>
        <v/>
      </c>
      <c r="F751" s="24"/>
      <c r="H751" s="52"/>
      <c r="L751" s="51"/>
    </row>
    <row r="752" spans="3:12" ht="21" customHeight="1" x14ac:dyDescent="0.2">
      <c r="C752" s="128" t="str">
        <f>IF(AND(D752="",A752=""),"",IF(ISBLANK(A752)," ",VLOOKUP(A752,'Tabla de equipos'!$B$3:$D$107,3,FALSE)))</f>
        <v/>
      </c>
      <c r="E752" s="130" t="str">
        <f t="shared" si="12"/>
        <v/>
      </c>
      <c r="F752" s="24"/>
      <c r="H752" s="52"/>
      <c r="L752" s="51"/>
    </row>
    <row r="753" spans="3:12" ht="21" customHeight="1" x14ac:dyDescent="0.2">
      <c r="C753" s="128" t="str">
        <f>IF(AND(D753="",A753=""),"",IF(ISBLANK(A753)," ",VLOOKUP(A753,'Tabla de equipos'!$B$3:$D$107,3,FALSE)))</f>
        <v/>
      </c>
      <c r="E753" s="130" t="str">
        <f t="shared" si="12"/>
        <v/>
      </c>
      <c r="F753" s="24"/>
      <c r="H753" s="52"/>
      <c r="L753" s="51"/>
    </row>
    <row r="754" spans="3:12" ht="21" customHeight="1" x14ac:dyDescent="0.2">
      <c r="C754" s="128" t="str">
        <f>IF(AND(D754="",A754=""),"",IF(ISBLANK(A754)," ",VLOOKUP(A754,'Tabla de equipos'!$B$3:$D$107,3,FALSE)))</f>
        <v/>
      </c>
      <c r="E754" s="130" t="str">
        <f t="shared" si="12"/>
        <v/>
      </c>
      <c r="F754" s="24"/>
      <c r="H754" s="52"/>
      <c r="L754" s="51"/>
    </row>
    <row r="755" spans="3:12" ht="21" customHeight="1" x14ac:dyDescent="0.2">
      <c r="C755" s="128" t="str">
        <f>IF(AND(D755="",A755=""),"",IF(ISBLANK(A755)," ",VLOOKUP(A755,'Tabla de equipos'!$B$3:$D$107,3,FALSE)))</f>
        <v/>
      </c>
      <c r="E755" s="130" t="str">
        <f t="shared" si="12"/>
        <v/>
      </c>
      <c r="F755" s="24"/>
      <c r="H755" s="52"/>
      <c r="L755" s="51"/>
    </row>
    <row r="756" spans="3:12" ht="21" customHeight="1" x14ac:dyDescent="0.2">
      <c r="C756" s="128" t="str">
        <f>IF(AND(D756="",A756=""),"",IF(ISBLANK(A756)," ",VLOOKUP(A756,'Tabla de equipos'!$B$3:$D$107,3,FALSE)))</f>
        <v/>
      </c>
      <c r="E756" s="130" t="str">
        <f t="shared" si="12"/>
        <v/>
      </c>
      <c r="F756" s="24"/>
      <c r="H756" s="52"/>
      <c r="L756" s="51"/>
    </row>
    <row r="757" spans="3:12" ht="21" customHeight="1" x14ac:dyDescent="0.2">
      <c r="C757" s="128" t="str">
        <f>IF(AND(D757="",A757=""),"",IF(ISBLANK(A757)," ",VLOOKUP(A757,'Tabla de equipos'!$B$3:$D$107,3,FALSE)))</f>
        <v/>
      </c>
      <c r="E757" s="130" t="str">
        <f t="shared" si="12"/>
        <v/>
      </c>
      <c r="F757" s="24"/>
      <c r="H757" s="52"/>
      <c r="L757" s="51"/>
    </row>
    <row r="758" spans="3:12" ht="21" customHeight="1" x14ac:dyDescent="0.2">
      <c r="C758" s="128" t="str">
        <f>IF(AND(D758="",A758=""),"",IF(ISBLANK(A758)," ",VLOOKUP(A758,'Tabla de equipos'!$B$3:$D$107,3,FALSE)))</f>
        <v/>
      </c>
      <c r="E758" s="130" t="str">
        <f t="shared" si="12"/>
        <v/>
      </c>
      <c r="F758" s="24"/>
      <c r="H758" s="52"/>
      <c r="L758" s="51"/>
    </row>
    <row r="759" spans="3:12" ht="21" customHeight="1" x14ac:dyDescent="0.2">
      <c r="C759" s="128" t="str">
        <f>IF(AND(D759="",A759=""),"",IF(ISBLANK(A759)," ",VLOOKUP(A759,'Tabla de equipos'!$B$3:$D$107,3,FALSE)))</f>
        <v/>
      </c>
      <c r="E759" s="130" t="str">
        <f t="shared" si="12"/>
        <v/>
      </c>
      <c r="F759" s="24"/>
      <c r="H759" s="52"/>
      <c r="L759" s="51"/>
    </row>
    <row r="760" spans="3:12" ht="21" customHeight="1" x14ac:dyDescent="0.2">
      <c r="C760" s="128" t="str">
        <f>IF(AND(D760="",A760=""),"",IF(ISBLANK(A760)," ",VLOOKUP(A760,'Tabla de equipos'!$B$3:$D$107,3,FALSE)))</f>
        <v/>
      </c>
      <c r="E760" s="130" t="str">
        <f t="shared" si="12"/>
        <v/>
      </c>
      <c r="F760" s="24"/>
      <c r="H760" s="52"/>
      <c r="L760" s="51"/>
    </row>
    <row r="761" spans="3:12" ht="21" customHeight="1" x14ac:dyDescent="0.2">
      <c r="C761" s="128" t="str">
        <f>IF(AND(D761="",A761=""),"",IF(ISBLANK(A761)," ",VLOOKUP(A761,'Tabla de equipos'!$B$3:$D$107,3,FALSE)))</f>
        <v/>
      </c>
      <c r="E761" s="130" t="str">
        <f t="shared" si="12"/>
        <v/>
      </c>
      <c r="F761" s="24"/>
      <c r="H761" s="52"/>
      <c r="L761" s="51"/>
    </row>
    <row r="762" spans="3:12" ht="21" customHeight="1" x14ac:dyDescent="0.2">
      <c r="C762" s="128" t="str">
        <f>IF(AND(D762="",A762=""),"",IF(ISBLANK(A762)," ",VLOOKUP(A762,'Tabla de equipos'!$B$3:$D$107,3,FALSE)))</f>
        <v/>
      </c>
      <c r="E762" s="130" t="str">
        <f t="shared" si="12"/>
        <v/>
      </c>
      <c r="F762" s="24"/>
      <c r="H762" s="52"/>
      <c r="L762" s="51"/>
    </row>
    <row r="763" spans="3:12" ht="21" customHeight="1" x14ac:dyDescent="0.2">
      <c r="C763" s="128" t="str">
        <f>IF(AND(D763="",A763=""),"",IF(ISBLANK(A763)," ",VLOOKUP(A763,'Tabla de equipos'!$B$3:$D$107,3,FALSE)))</f>
        <v/>
      </c>
      <c r="E763" s="130" t="str">
        <f t="shared" si="12"/>
        <v/>
      </c>
      <c r="F763" s="24"/>
      <c r="H763" s="52"/>
      <c r="L763" s="51"/>
    </row>
    <row r="764" spans="3:12" ht="21" customHeight="1" x14ac:dyDescent="0.2">
      <c r="C764" s="128" t="str">
        <f>IF(AND(D764="",A764=""),"",IF(ISBLANK(A764)," ",VLOOKUP(A764,'Tabla de equipos'!$B$3:$D$107,3,FALSE)))</f>
        <v/>
      </c>
      <c r="E764" s="130" t="str">
        <f t="shared" si="12"/>
        <v/>
      </c>
      <c r="F764" s="24"/>
      <c r="H764" s="52"/>
      <c r="L764" s="51"/>
    </row>
    <row r="765" spans="3:12" ht="21" customHeight="1" x14ac:dyDescent="0.2">
      <c r="C765" s="128" t="str">
        <f>IF(AND(D765="",A765=""),"",IF(ISBLANK(A765)," ",VLOOKUP(A765,'Tabla de equipos'!$B$3:$D$107,3,FALSE)))</f>
        <v/>
      </c>
      <c r="E765" s="130" t="str">
        <f t="shared" si="12"/>
        <v/>
      </c>
      <c r="F765" s="24"/>
      <c r="H765" s="52"/>
      <c r="L765" s="51"/>
    </row>
    <row r="766" spans="3:12" ht="21" customHeight="1" x14ac:dyDescent="0.2">
      <c r="C766" s="128" t="str">
        <f>IF(AND(D766="",A766=""),"",IF(ISBLANK(A766)," ",VLOOKUP(A766,'Tabla de equipos'!$B$3:$D$107,3,FALSE)))</f>
        <v/>
      </c>
      <c r="E766" s="130" t="str">
        <f t="shared" si="12"/>
        <v/>
      </c>
      <c r="F766" s="24"/>
      <c r="H766" s="52"/>
      <c r="L766" s="51"/>
    </row>
    <row r="767" spans="3:12" ht="21" customHeight="1" x14ac:dyDescent="0.2">
      <c r="C767" s="128" t="str">
        <f>IF(AND(D767="",A767=""),"",IF(ISBLANK(A767)," ",VLOOKUP(A767,'Tabla de equipos'!$B$3:$D$107,3,FALSE)))</f>
        <v/>
      </c>
      <c r="E767" s="130" t="str">
        <f t="shared" si="12"/>
        <v/>
      </c>
      <c r="F767" s="24"/>
      <c r="H767" s="52"/>
      <c r="L767" s="51"/>
    </row>
    <row r="768" spans="3:12" ht="21" customHeight="1" x14ac:dyDescent="0.2">
      <c r="C768" s="128" t="str">
        <f>IF(AND(D768="",A768=""),"",IF(ISBLANK(A768)," ",VLOOKUP(A768,'Tabla de equipos'!$B$3:$D$107,3,FALSE)))</f>
        <v/>
      </c>
      <c r="E768" s="130" t="str">
        <f t="shared" si="12"/>
        <v/>
      </c>
      <c r="F768" s="24"/>
      <c r="H768" s="52"/>
      <c r="L768" s="51"/>
    </row>
    <row r="769" spans="3:12" ht="21" customHeight="1" x14ac:dyDescent="0.2">
      <c r="C769" s="128" t="str">
        <f>IF(AND(D769="",A769=""),"",IF(ISBLANK(A769)," ",VLOOKUP(A769,'Tabla de equipos'!$B$3:$D$107,3,FALSE)))</f>
        <v/>
      </c>
      <c r="E769" s="130" t="str">
        <f t="shared" si="12"/>
        <v/>
      </c>
      <c r="F769" s="24"/>
      <c r="H769" s="52"/>
      <c r="L769" s="51"/>
    </row>
    <row r="770" spans="3:12" ht="21" customHeight="1" x14ac:dyDescent="0.2">
      <c r="C770" s="128" t="str">
        <f>IF(AND(D770="",A770=""),"",IF(ISBLANK(A770)," ",VLOOKUP(A770,'Tabla de equipos'!$B$3:$D$107,3,FALSE)))</f>
        <v/>
      </c>
      <c r="E770" s="130" t="str">
        <f t="shared" si="12"/>
        <v/>
      </c>
      <c r="F770" s="24"/>
      <c r="H770" s="52"/>
      <c r="L770" s="51"/>
    </row>
    <row r="771" spans="3:12" ht="21" customHeight="1" x14ac:dyDescent="0.2">
      <c r="C771" s="128" t="str">
        <f>IF(AND(D771="",A771=""),"",IF(ISBLANK(A771)," ",VLOOKUP(A771,'Tabla de equipos'!$B$3:$D$107,3,FALSE)))</f>
        <v/>
      </c>
      <c r="E771" s="130" t="str">
        <f t="shared" si="12"/>
        <v/>
      </c>
      <c r="F771" s="24"/>
      <c r="H771" s="52"/>
      <c r="L771" s="51"/>
    </row>
    <row r="772" spans="3:12" ht="21" customHeight="1" x14ac:dyDescent="0.2">
      <c r="C772" s="128" t="str">
        <f>IF(AND(D772="",A772=""),"",IF(ISBLANK(A772)," ",VLOOKUP(A772,'Tabla de equipos'!$B$3:$D$107,3,FALSE)))</f>
        <v/>
      </c>
      <c r="E772" s="130" t="str">
        <f t="shared" si="12"/>
        <v/>
      </c>
      <c r="F772" s="24"/>
      <c r="H772" s="52"/>
      <c r="L772" s="51"/>
    </row>
    <row r="773" spans="3:12" ht="21" customHeight="1" x14ac:dyDescent="0.2">
      <c r="C773" s="128" t="str">
        <f>IF(AND(D773="",A773=""),"",IF(ISBLANK(A773)," ",VLOOKUP(A773,'Tabla de equipos'!$B$3:$D$107,3,FALSE)))</f>
        <v/>
      </c>
      <c r="E773" s="130" t="str">
        <f t="shared" si="12"/>
        <v/>
      </c>
      <c r="F773" s="24"/>
      <c r="H773" s="52"/>
      <c r="L773" s="51"/>
    </row>
    <row r="774" spans="3:12" ht="21" customHeight="1" x14ac:dyDescent="0.2">
      <c r="C774" s="128" t="str">
        <f>IF(AND(D774="",A774=""),"",IF(ISBLANK(A774)," ",VLOOKUP(A774,'Tabla de equipos'!$B$3:$D$107,3,FALSE)))</f>
        <v/>
      </c>
      <c r="E774" s="130" t="str">
        <f t="shared" si="12"/>
        <v/>
      </c>
      <c r="F774" s="24"/>
      <c r="H774" s="52"/>
      <c r="L774" s="51"/>
    </row>
    <row r="775" spans="3:12" ht="21" customHeight="1" x14ac:dyDescent="0.2">
      <c r="C775" s="128" t="str">
        <f>IF(AND(D775="",A775=""),"",IF(ISBLANK(A775)," ",VLOOKUP(A775,'Tabla de equipos'!$B$3:$D$107,3,FALSE)))</f>
        <v/>
      </c>
      <c r="E775" s="130" t="str">
        <f t="shared" si="12"/>
        <v/>
      </c>
      <c r="F775" s="24"/>
      <c r="H775" s="52"/>
      <c r="L775" s="51"/>
    </row>
    <row r="776" spans="3:12" ht="21" customHeight="1" x14ac:dyDescent="0.2">
      <c r="C776" s="128" t="str">
        <f>IF(AND(D776="",A776=""),"",IF(ISBLANK(A776)," ",VLOOKUP(A776,'Tabla de equipos'!$B$3:$D$107,3,FALSE)))</f>
        <v/>
      </c>
      <c r="E776" s="130" t="str">
        <f t="shared" si="12"/>
        <v/>
      </c>
      <c r="F776" s="24"/>
      <c r="H776" s="52"/>
      <c r="L776" s="51"/>
    </row>
    <row r="777" spans="3:12" ht="21" customHeight="1" x14ac:dyDescent="0.2">
      <c r="C777" s="128" t="str">
        <f>IF(AND(D777="",A777=""),"",IF(ISBLANK(A777)," ",VLOOKUP(A777,'Tabla de equipos'!$B$3:$D$107,3,FALSE)))</f>
        <v/>
      </c>
      <c r="E777" s="130" t="str">
        <f t="shared" si="12"/>
        <v/>
      </c>
      <c r="F777" s="24"/>
      <c r="H777" s="52"/>
      <c r="L777" s="51"/>
    </row>
    <row r="778" spans="3:12" ht="21" customHeight="1" x14ac:dyDescent="0.2">
      <c r="C778" s="128" t="str">
        <f>IF(AND(D778="",A778=""),"",IF(ISBLANK(A778)," ",VLOOKUP(A778,'Tabla de equipos'!$B$3:$D$107,3,FALSE)))</f>
        <v/>
      </c>
      <c r="E778" s="130" t="str">
        <f t="shared" si="12"/>
        <v/>
      </c>
      <c r="F778" s="24"/>
      <c r="H778" s="52"/>
      <c r="L778" s="51"/>
    </row>
    <row r="779" spans="3:12" ht="21" customHeight="1" x14ac:dyDescent="0.2">
      <c r="C779" s="128" t="str">
        <f>IF(AND(D779="",A779=""),"",IF(ISBLANK(A779)," ",VLOOKUP(A779,'Tabla de equipos'!$B$3:$D$107,3,FALSE)))</f>
        <v/>
      </c>
      <c r="E779" s="130" t="str">
        <f t="shared" si="12"/>
        <v/>
      </c>
      <c r="F779" s="24"/>
      <c r="H779" s="52"/>
      <c r="L779" s="51"/>
    </row>
    <row r="780" spans="3:12" ht="21" customHeight="1" x14ac:dyDescent="0.2">
      <c r="C780" s="128" t="str">
        <f>IF(AND(D780="",A780=""),"",IF(ISBLANK(A780)," ",VLOOKUP(A780,'Tabla de equipos'!$B$3:$D$107,3,FALSE)))</f>
        <v/>
      </c>
      <c r="E780" s="130" t="str">
        <f t="shared" si="12"/>
        <v/>
      </c>
      <c r="F780" s="24"/>
      <c r="H780" s="52"/>
      <c r="L780" s="51"/>
    </row>
    <row r="781" spans="3:12" ht="21" customHeight="1" x14ac:dyDescent="0.2">
      <c r="C781" s="128" t="str">
        <f>IF(AND(D781="",A781=""),"",IF(ISBLANK(A781)," ",VLOOKUP(A781,'Tabla de equipos'!$B$3:$D$107,3,FALSE)))</f>
        <v/>
      </c>
      <c r="E781" s="130" t="str">
        <f t="shared" si="12"/>
        <v/>
      </c>
      <c r="F781" s="24"/>
      <c r="H781" s="52"/>
      <c r="L781" s="51"/>
    </row>
    <row r="782" spans="3:12" ht="21" customHeight="1" x14ac:dyDescent="0.2">
      <c r="C782" s="128" t="str">
        <f>IF(AND(D782="",A782=""),"",IF(ISBLANK(A782)," ",VLOOKUP(A782,'Tabla de equipos'!$B$3:$D$107,3,FALSE)))</f>
        <v/>
      </c>
      <c r="E782" s="130" t="str">
        <f t="shared" si="12"/>
        <v/>
      </c>
      <c r="F782" s="24"/>
      <c r="H782" s="52"/>
      <c r="L782" s="51"/>
    </row>
    <row r="783" spans="3:12" ht="21" customHeight="1" x14ac:dyDescent="0.2">
      <c r="C783" s="128" t="str">
        <f>IF(AND(D783="",A783=""),"",IF(ISBLANK(A783)," ",VLOOKUP(A783,'Tabla de equipos'!$B$3:$D$107,3,FALSE)))</f>
        <v/>
      </c>
      <c r="E783" s="130" t="str">
        <f t="shared" si="12"/>
        <v/>
      </c>
      <c r="F783" s="24"/>
      <c r="H783" s="52"/>
      <c r="L783" s="51"/>
    </row>
    <row r="784" spans="3:12" ht="21" customHeight="1" x14ac:dyDescent="0.2">
      <c r="C784" s="128" t="str">
        <f>IF(AND(D784="",A784=""),"",IF(ISBLANK(A784)," ",VLOOKUP(A784,'Tabla de equipos'!$B$3:$D$107,3,FALSE)))</f>
        <v/>
      </c>
      <c r="E784" s="130" t="str">
        <f t="shared" si="12"/>
        <v/>
      </c>
      <c r="F784" s="24"/>
      <c r="H784" s="52"/>
      <c r="L784" s="51"/>
    </row>
    <row r="785" spans="3:12" ht="21" customHeight="1" x14ac:dyDescent="0.2">
      <c r="C785" s="128" t="str">
        <f>IF(AND(D785="",A785=""),"",IF(ISBLANK(A785)," ",VLOOKUP(A785,'Tabla de equipos'!$B$3:$D$107,3,FALSE)))</f>
        <v/>
      </c>
      <c r="E785" s="130" t="str">
        <f t="shared" si="12"/>
        <v/>
      </c>
      <c r="F785" s="24"/>
      <c r="H785" s="52"/>
      <c r="L785" s="51"/>
    </row>
    <row r="786" spans="3:12" ht="21" customHeight="1" x14ac:dyDescent="0.2">
      <c r="C786" s="128" t="str">
        <f>IF(AND(D786="",A786=""),"",IF(ISBLANK(A786)," ",VLOOKUP(A786,'Tabla de equipos'!$B$3:$D$107,3,FALSE)))</f>
        <v/>
      </c>
      <c r="E786" s="130" t="str">
        <f t="shared" ref="E786:E849" si="13">IF(AND(D786="",A786=""),"",IF(AND(A786="",D786&gt;0),"Falta especificar equipo/soporte",IF(AND(D786&gt;0,A786&lt;&gt;""),"","Falta incluir unidades")))</f>
        <v/>
      </c>
      <c r="F786" s="24"/>
      <c r="H786" s="52"/>
      <c r="L786" s="51"/>
    </row>
    <row r="787" spans="3:12" ht="21" customHeight="1" x14ac:dyDescent="0.2">
      <c r="C787" s="128" t="str">
        <f>IF(AND(D787="",A787=""),"",IF(ISBLANK(A787)," ",VLOOKUP(A787,'Tabla de equipos'!$B$3:$D$107,3,FALSE)))</f>
        <v/>
      </c>
      <c r="E787" s="130" t="str">
        <f t="shared" si="13"/>
        <v/>
      </c>
      <c r="F787" s="24"/>
      <c r="H787" s="52"/>
      <c r="L787" s="51"/>
    </row>
    <row r="788" spans="3:12" ht="21" customHeight="1" x14ac:dyDescent="0.2">
      <c r="C788" s="128" t="str">
        <f>IF(AND(D788="",A788=""),"",IF(ISBLANK(A788)," ",VLOOKUP(A788,'Tabla de equipos'!$B$3:$D$107,3,FALSE)))</f>
        <v/>
      </c>
      <c r="E788" s="130" t="str">
        <f t="shared" si="13"/>
        <v/>
      </c>
      <c r="F788" s="24"/>
      <c r="H788" s="52"/>
      <c r="L788" s="51"/>
    </row>
    <row r="789" spans="3:12" ht="21" customHeight="1" x14ac:dyDescent="0.2">
      <c r="C789" s="128" t="str">
        <f>IF(AND(D789="",A789=""),"",IF(ISBLANK(A789)," ",VLOOKUP(A789,'Tabla de equipos'!$B$3:$D$107,3,FALSE)))</f>
        <v/>
      </c>
      <c r="E789" s="130" t="str">
        <f t="shared" si="13"/>
        <v/>
      </c>
      <c r="F789" s="24"/>
      <c r="H789" s="52"/>
      <c r="L789" s="51"/>
    </row>
    <row r="790" spans="3:12" ht="21" customHeight="1" x14ac:dyDescent="0.2">
      <c r="C790" s="128" t="str">
        <f>IF(AND(D790="",A790=""),"",IF(ISBLANK(A790)," ",VLOOKUP(A790,'Tabla de equipos'!$B$3:$D$107,3,FALSE)))</f>
        <v/>
      </c>
      <c r="E790" s="130" t="str">
        <f t="shared" si="13"/>
        <v/>
      </c>
      <c r="F790" s="24"/>
      <c r="H790" s="52"/>
      <c r="L790" s="51"/>
    </row>
    <row r="791" spans="3:12" ht="21" customHeight="1" x14ac:dyDescent="0.2">
      <c r="C791" s="128" t="str">
        <f>IF(AND(D791="",A791=""),"",IF(ISBLANK(A791)," ",VLOOKUP(A791,'Tabla de equipos'!$B$3:$D$107,3,FALSE)))</f>
        <v/>
      </c>
      <c r="E791" s="130" t="str">
        <f t="shared" si="13"/>
        <v/>
      </c>
      <c r="F791" s="24"/>
      <c r="H791" s="52"/>
      <c r="L791" s="51"/>
    </row>
    <row r="792" spans="3:12" ht="21" customHeight="1" x14ac:dyDescent="0.2">
      <c r="C792" s="128" t="str">
        <f>IF(AND(D792="",A792=""),"",IF(ISBLANK(A792)," ",VLOOKUP(A792,'Tabla de equipos'!$B$3:$D$107,3,FALSE)))</f>
        <v/>
      </c>
      <c r="E792" s="130" t="str">
        <f t="shared" si="13"/>
        <v/>
      </c>
      <c r="F792" s="24"/>
      <c r="H792" s="52"/>
      <c r="L792" s="51"/>
    </row>
    <row r="793" spans="3:12" ht="21" customHeight="1" x14ac:dyDescent="0.2">
      <c r="C793" s="128" t="str">
        <f>IF(AND(D793="",A793=""),"",IF(ISBLANK(A793)," ",VLOOKUP(A793,'Tabla de equipos'!$B$3:$D$107,3,FALSE)))</f>
        <v/>
      </c>
      <c r="E793" s="130" t="str">
        <f t="shared" si="13"/>
        <v/>
      </c>
      <c r="F793" s="24"/>
      <c r="H793" s="52"/>
      <c r="L793" s="51"/>
    </row>
    <row r="794" spans="3:12" ht="21" customHeight="1" x14ac:dyDescent="0.2">
      <c r="C794" s="128" t="str">
        <f>IF(AND(D794="",A794=""),"",IF(ISBLANK(A794)," ",VLOOKUP(A794,'Tabla de equipos'!$B$3:$D$107,3,FALSE)))</f>
        <v/>
      </c>
      <c r="E794" s="130" t="str">
        <f t="shared" si="13"/>
        <v/>
      </c>
      <c r="F794" s="24"/>
      <c r="H794" s="52"/>
      <c r="L794" s="51"/>
    </row>
    <row r="795" spans="3:12" ht="21" customHeight="1" x14ac:dyDescent="0.2">
      <c r="C795" s="128" t="str">
        <f>IF(AND(D795="",A795=""),"",IF(ISBLANK(A795)," ",VLOOKUP(A795,'Tabla de equipos'!$B$3:$D$107,3,FALSE)))</f>
        <v/>
      </c>
      <c r="E795" s="130" t="str">
        <f t="shared" si="13"/>
        <v/>
      </c>
      <c r="F795" s="24"/>
      <c r="H795" s="52"/>
      <c r="L795" s="51"/>
    </row>
    <row r="796" spans="3:12" ht="21" customHeight="1" x14ac:dyDescent="0.2">
      <c r="C796" s="128" t="str">
        <f>IF(AND(D796="",A796=""),"",IF(ISBLANK(A796)," ",VLOOKUP(A796,'Tabla de equipos'!$B$3:$D$107,3,FALSE)))</f>
        <v/>
      </c>
      <c r="E796" s="130" t="str">
        <f t="shared" si="13"/>
        <v/>
      </c>
      <c r="F796" s="24"/>
      <c r="H796" s="52"/>
      <c r="L796" s="51"/>
    </row>
    <row r="797" spans="3:12" ht="21" customHeight="1" x14ac:dyDescent="0.2">
      <c r="C797" s="128" t="str">
        <f>IF(AND(D797="",A797=""),"",IF(ISBLANK(A797)," ",VLOOKUP(A797,'Tabla de equipos'!$B$3:$D$107,3,FALSE)))</f>
        <v/>
      </c>
      <c r="E797" s="130" t="str">
        <f t="shared" si="13"/>
        <v/>
      </c>
      <c r="F797" s="24"/>
      <c r="H797" s="52"/>
      <c r="L797" s="51"/>
    </row>
    <row r="798" spans="3:12" ht="21" customHeight="1" x14ac:dyDescent="0.2">
      <c r="C798" s="128" t="str">
        <f>IF(AND(D798="",A798=""),"",IF(ISBLANK(A798)," ",VLOOKUP(A798,'Tabla de equipos'!$B$3:$D$107,3,FALSE)))</f>
        <v/>
      </c>
      <c r="E798" s="130" t="str">
        <f t="shared" si="13"/>
        <v/>
      </c>
      <c r="F798" s="24"/>
      <c r="H798" s="52"/>
      <c r="L798" s="51"/>
    </row>
    <row r="799" spans="3:12" ht="21" customHeight="1" x14ac:dyDescent="0.2">
      <c r="C799" s="128" t="str">
        <f>IF(AND(D799="",A799=""),"",IF(ISBLANK(A799)," ",VLOOKUP(A799,'Tabla de equipos'!$B$3:$D$107,3,FALSE)))</f>
        <v/>
      </c>
      <c r="E799" s="130" t="str">
        <f t="shared" si="13"/>
        <v/>
      </c>
      <c r="F799" s="24"/>
      <c r="H799" s="52"/>
      <c r="L799" s="51"/>
    </row>
    <row r="800" spans="3:12" ht="21" customHeight="1" x14ac:dyDescent="0.2">
      <c r="C800" s="128" t="str">
        <f>IF(AND(D800="",A800=""),"",IF(ISBLANK(A800)," ",VLOOKUP(A800,'Tabla de equipos'!$B$3:$D$107,3,FALSE)))</f>
        <v/>
      </c>
      <c r="E800" s="130" t="str">
        <f t="shared" si="13"/>
        <v/>
      </c>
      <c r="F800" s="24"/>
      <c r="H800" s="52"/>
      <c r="L800" s="51"/>
    </row>
    <row r="801" spans="3:12" ht="21" customHeight="1" x14ac:dyDescent="0.2">
      <c r="C801" s="128" t="str">
        <f>IF(AND(D801="",A801=""),"",IF(ISBLANK(A801)," ",VLOOKUP(A801,'Tabla de equipos'!$B$3:$D$107,3,FALSE)))</f>
        <v/>
      </c>
      <c r="E801" s="130" t="str">
        <f t="shared" si="13"/>
        <v/>
      </c>
      <c r="F801" s="24"/>
      <c r="H801" s="52"/>
      <c r="L801" s="51"/>
    </row>
    <row r="802" spans="3:12" ht="21" customHeight="1" x14ac:dyDescent="0.2">
      <c r="C802" s="128" t="str">
        <f>IF(AND(D802="",A802=""),"",IF(ISBLANK(A802)," ",VLOOKUP(A802,'Tabla de equipos'!$B$3:$D$107,3,FALSE)))</f>
        <v/>
      </c>
      <c r="E802" s="130" t="str">
        <f t="shared" si="13"/>
        <v/>
      </c>
      <c r="F802" s="24"/>
      <c r="H802" s="52"/>
      <c r="L802" s="51"/>
    </row>
    <row r="803" spans="3:12" ht="21" customHeight="1" x14ac:dyDescent="0.2">
      <c r="C803" s="128" t="str">
        <f>IF(AND(D803="",A803=""),"",IF(ISBLANK(A803)," ",VLOOKUP(A803,'Tabla de equipos'!$B$3:$D$107,3,FALSE)))</f>
        <v/>
      </c>
      <c r="E803" s="130" t="str">
        <f t="shared" si="13"/>
        <v/>
      </c>
      <c r="F803" s="24"/>
      <c r="H803" s="52"/>
      <c r="L803" s="51"/>
    </row>
    <row r="804" spans="3:12" ht="21" customHeight="1" x14ac:dyDescent="0.2">
      <c r="C804" s="128" t="str">
        <f>IF(AND(D804="",A804=""),"",IF(ISBLANK(A804)," ",VLOOKUP(A804,'Tabla de equipos'!$B$3:$D$107,3,FALSE)))</f>
        <v/>
      </c>
      <c r="E804" s="130" t="str">
        <f t="shared" si="13"/>
        <v/>
      </c>
      <c r="F804" s="24"/>
      <c r="H804" s="52"/>
      <c r="L804" s="51"/>
    </row>
    <row r="805" spans="3:12" ht="21" customHeight="1" x14ac:dyDescent="0.2">
      <c r="C805" s="128" t="str">
        <f>IF(AND(D805="",A805=""),"",IF(ISBLANK(A805)," ",VLOOKUP(A805,'Tabla de equipos'!$B$3:$D$107,3,FALSE)))</f>
        <v/>
      </c>
      <c r="E805" s="130" t="str">
        <f t="shared" si="13"/>
        <v/>
      </c>
      <c r="F805" s="24"/>
      <c r="H805" s="52"/>
      <c r="L805" s="51"/>
    </row>
    <row r="806" spans="3:12" ht="21" customHeight="1" x14ac:dyDescent="0.2">
      <c r="C806" s="128" t="str">
        <f>IF(AND(D806="",A806=""),"",IF(ISBLANK(A806)," ",VLOOKUP(A806,'Tabla de equipos'!$B$3:$D$107,3,FALSE)))</f>
        <v/>
      </c>
      <c r="E806" s="130" t="str">
        <f t="shared" si="13"/>
        <v/>
      </c>
      <c r="F806" s="24"/>
      <c r="H806" s="52"/>
      <c r="L806" s="51"/>
    </row>
    <row r="807" spans="3:12" ht="21" customHeight="1" x14ac:dyDescent="0.2">
      <c r="C807" s="128" t="str">
        <f>IF(AND(D807="",A807=""),"",IF(ISBLANK(A807)," ",VLOOKUP(A807,'Tabla de equipos'!$B$3:$D$107,3,FALSE)))</f>
        <v/>
      </c>
      <c r="E807" s="130" t="str">
        <f t="shared" si="13"/>
        <v/>
      </c>
      <c r="F807" s="24"/>
      <c r="H807" s="52"/>
      <c r="L807" s="51"/>
    </row>
    <row r="808" spans="3:12" ht="21" customHeight="1" x14ac:dyDescent="0.2">
      <c r="C808" s="128" t="str">
        <f>IF(AND(D808="",A808=""),"",IF(ISBLANK(A808)," ",VLOOKUP(A808,'Tabla de equipos'!$B$3:$D$107,3,FALSE)))</f>
        <v/>
      </c>
      <c r="E808" s="130" t="str">
        <f t="shared" si="13"/>
        <v/>
      </c>
      <c r="F808" s="24"/>
      <c r="H808" s="52"/>
      <c r="L808" s="51"/>
    </row>
    <row r="809" spans="3:12" ht="21" customHeight="1" x14ac:dyDescent="0.2">
      <c r="C809" s="128" t="str">
        <f>IF(AND(D809="",A809=""),"",IF(ISBLANK(A809)," ",VLOOKUP(A809,'Tabla de equipos'!$B$3:$D$107,3,FALSE)))</f>
        <v/>
      </c>
      <c r="E809" s="130" t="str">
        <f t="shared" si="13"/>
        <v/>
      </c>
      <c r="F809" s="24"/>
      <c r="H809" s="52"/>
      <c r="L809" s="51"/>
    </row>
    <row r="810" spans="3:12" ht="21" customHeight="1" x14ac:dyDescent="0.2">
      <c r="C810" s="128" t="str">
        <f>IF(AND(D810="",A810=""),"",IF(ISBLANK(A810)," ",VLOOKUP(A810,'Tabla de equipos'!$B$3:$D$107,3,FALSE)))</f>
        <v/>
      </c>
      <c r="E810" s="130" t="str">
        <f t="shared" si="13"/>
        <v/>
      </c>
      <c r="F810" s="24"/>
      <c r="H810" s="52"/>
      <c r="L810" s="51"/>
    </row>
    <row r="811" spans="3:12" ht="21" customHeight="1" x14ac:dyDescent="0.2">
      <c r="C811" s="128" t="str">
        <f>IF(AND(D811="",A811=""),"",IF(ISBLANK(A811)," ",VLOOKUP(A811,'Tabla de equipos'!$B$3:$D$107,3,FALSE)))</f>
        <v/>
      </c>
      <c r="E811" s="130" t="str">
        <f t="shared" si="13"/>
        <v/>
      </c>
      <c r="F811" s="24"/>
      <c r="H811" s="52"/>
      <c r="L811" s="51"/>
    </row>
    <row r="812" spans="3:12" ht="21" customHeight="1" x14ac:dyDescent="0.2">
      <c r="C812" s="128" t="str">
        <f>IF(AND(D812="",A812=""),"",IF(ISBLANK(A812)," ",VLOOKUP(A812,'Tabla de equipos'!$B$3:$D$107,3,FALSE)))</f>
        <v/>
      </c>
      <c r="E812" s="130" t="str">
        <f t="shared" si="13"/>
        <v/>
      </c>
      <c r="F812" s="24"/>
      <c r="H812" s="52"/>
      <c r="L812" s="51"/>
    </row>
    <row r="813" spans="3:12" ht="21" customHeight="1" x14ac:dyDescent="0.2">
      <c r="C813" s="128" t="str">
        <f>IF(AND(D813="",A813=""),"",IF(ISBLANK(A813)," ",VLOOKUP(A813,'Tabla de equipos'!$B$3:$D$107,3,FALSE)))</f>
        <v/>
      </c>
      <c r="E813" s="130" t="str">
        <f t="shared" si="13"/>
        <v/>
      </c>
      <c r="F813" s="24"/>
      <c r="H813" s="52"/>
      <c r="L813" s="51"/>
    </row>
    <row r="814" spans="3:12" ht="21" customHeight="1" x14ac:dyDescent="0.2">
      <c r="C814" s="128" t="str">
        <f>IF(AND(D814="",A814=""),"",IF(ISBLANK(A814)," ",VLOOKUP(A814,'Tabla de equipos'!$B$3:$D$107,3,FALSE)))</f>
        <v/>
      </c>
      <c r="E814" s="130" t="str">
        <f t="shared" si="13"/>
        <v/>
      </c>
      <c r="F814" s="24"/>
      <c r="H814" s="52"/>
      <c r="L814" s="51"/>
    </row>
    <row r="815" spans="3:12" ht="21" customHeight="1" x14ac:dyDescent="0.2">
      <c r="C815" s="128" t="str">
        <f>IF(AND(D815="",A815=""),"",IF(ISBLANK(A815)," ",VLOOKUP(A815,'Tabla de equipos'!$B$3:$D$107,3,FALSE)))</f>
        <v/>
      </c>
      <c r="E815" s="130" t="str">
        <f t="shared" si="13"/>
        <v/>
      </c>
      <c r="F815" s="24"/>
      <c r="H815" s="52"/>
      <c r="L815" s="51"/>
    </row>
    <row r="816" spans="3:12" ht="21" customHeight="1" x14ac:dyDescent="0.2">
      <c r="C816" s="128" t="str">
        <f>IF(AND(D816="",A816=""),"",IF(ISBLANK(A816)," ",VLOOKUP(A816,'Tabla de equipos'!$B$3:$D$107,3,FALSE)))</f>
        <v/>
      </c>
      <c r="E816" s="130" t="str">
        <f t="shared" si="13"/>
        <v/>
      </c>
      <c r="F816" s="24"/>
      <c r="H816" s="52"/>
      <c r="L816" s="51"/>
    </row>
    <row r="817" spans="3:12" ht="21" customHeight="1" x14ac:dyDescent="0.2">
      <c r="C817" s="128" t="str">
        <f>IF(AND(D817="",A817=""),"",IF(ISBLANK(A817)," ",VLOOKUP(A817,'Tabla de equipos'!$B$3:$D$107,3,FALSE)))</f>
        <v/>
      </c>
      <c r="E817" s="130" t="str">
        <f t="shared" si="13"/>
        <v/>
      </c>
      <c r="F817" s="24"/>
      <c r="H817" s="52"/>
      <c r="L817" s="51"/>
    </row>
    <row r="818" spans="3:12" ht="21" customHeight="1" x14ac:dyDescent="0.2">
      <c r="C818" s="128" t="str">
        <f>IF(AND(D818="",A818=""),"",IF(ISBLANK(A818)," ",VLOOKUP(A818,'Tabla de equipos'!$B$3:$D$107,3,FALSE)))</f>
        <v/>
      </c>
      <c r="E818" s="130" t="str">
        <f t="shared" si="13"/>
        <v/>
      </c>
      <c r="F818" s="24"/>
      <c r="H818" s="52"/>
      <c r="L818" s="51"/>
    </row>
    <row r="819" spans="3:12" ht="21" customHeight="1" x14ac:dyDescent="0.2">
      <c r="C819" s="128" t="str">
        <f>IF(AND(D819="",A819=""),"",IF(ISBLANK(A819)," ",VLOOKUP(A819,'Tabla de equipos'!$B$3:$D$107,3,FALSE)))</f>
        <v/>
      </c>
      <c r="E819" s="130" t="str">
        <f t="shared" si="13"/>
        <v/>
      </c>
      <c r="F819" s="24"/>
      <c r="H819" s="52"/>
      <c r="L819" s="51"/>
    </row>
    <row r="820" spans="3:12" ht="21" customHeight="1" x14ac:dyDescent="0.2">
      <c r="C820" s="128" t="str">
        <f>IF(AND(D820="",A820=""),"",IF(ISBLANK(A820)," ",VLOOKUP(A820,'Tabla de equipos'!$B$3:$D$107,3,FALSE)))</f>
        <v/>
      </c>
      <c r="E820" s="130" t="str">
        <f t="shared" si="13"/>
        <v/>
      </c>
      <c r="F820" s="24"/>
      <c r="H820" s="52"/>
      <c r="L820" s="51"/>
    </row>
    <row r="821" spans="3:12" ht="21" customHeight="1" x14ac:dyDescent="0.2">
      <c r="C821" s="128" t="str">
        <f>IF(AND(D821="",A821=""),"",IF(ISBLANK(A821)," ",VLOOKUP(A821,'Tabla de equipos'!$B$3:$D$107,3,FALSE)))</f>
        <v/>
      </c>
      <c r="E821" s="130" t="str">
        <f t="shared" si="13"/>
        <v/>
      </c>
      <c r="F821" s="24"/>
      <c r="H821" s="52"/>
      <c r="L821" s="51"/>
    </row>
    <row r="822" spans="3:12" ht="21" customHeight="1" x14ac:dyDescent="0.2">
      <c r="C822" s="128" t="str">
        <f>IF(AND(D822="",A822=""),"",IF(ISBLANK(A822)," ",VLOOKUP(A822,'Tabla de equipos'!$B$3:$D$107,3,FALSE)))</f>
        <v/>
      </c>
      <c r="E822" s="130" t="str">
        <f t="shared" si="13"/>
        <v/>
      </c>
      <c r="F822" s="24"/>
      <c r="H822" s="52"/>
      <c r="L822" s="51"/>
    </row>
    <row r="823" spans="3:12" ht="21" customHeight="1" x14ac:dyDescent="0.2">
      <c r="C823" s="128" t="str">
        <f>IF(AND(D823="",A823=""),"",IF(ISBLANK(A823)," ",VLOOKUP(A823,'Tabla de equipos'!$B$3:$D$107,3,FALSE)))</f>
        <v/>
      </c>
      <c r="E823" s="130" t="str">
        <f t="shared" si="13"/>
        <v/>
      </c>
      <c r="F823" s="24"/>
      <c r="H823" s="52"/>
      <c r="L823" s="51"/>
    </row>
    <row r="824" spans="3:12" ht="21" customHeight="1" x14ac:dyDescent="0.2">
      <c r="C824" s="128" t="str">
        <f>IF(AND(D824="",A824=""),"",IF(ISBLANK(A824)," ",VLOOKUP(A824,'Tabla de equipos'!$B$3:$D$107,3,FALSE)))</f>
        <v/>
      </c>
      <c r="E824" s="130" t="str">
        <f t="shared" si="13"/>
        <v/>
      </c>
      <c r="F824" s="24"/>
      <c r="H824" s="52"/>
      <c r="L824" s="51"/>
    </row>
    <row r="825" spans="3:12" ht="21" customHeight="1" x14ac:dyDescent="0.2">
      <c r="C825" s="128" t="str">
        <f>IF(AND(D825="",A825=""),"",IF(ISBLANK(A825)," ",VLOOKUP(A825,'Tabla de equipos'!$B$3:$D$107,3,FALSE)))</f>
        <v/>
      </c>
      <c r="E825" s="130" t="str">
        <f t="shared" si="13"/>
        <v/>
      </c>
      <c r="F825" s="24"/>
      <c r="H825" s="52"/>
      <c r="L825" s="51"/>
    </row>
    <row r="826" spans="3:12" ht="21" customHeight="1" x14ac:dyDescent="0.2">
      <c r="C826" s="128" t="str">
        <f>IF(AND(D826="",A826=""),"",IF(ISBLANK(A826)," ",VLOOKUP(A826,'Tabla de equipos'!$B$3:$D$107,3,FALSE)))</f>
        <v/>
      </c>
      <c r="E826" s="130" t="str">
        <f t="shared" si="13"/>
        <v/>
      </c>
      <c r="F826" s="24"/>
      <c r="H826" s="52"/>
      <c r="L826" s="51"/>
    </row>
    <row r="827" spans="3:12" ht="21" customHeight="1" x14ac:dyDescent="0.2">
      <c r="C827" s="128" t="str">
        <f>IF(AND(D827="",A827=""),"",IF(ISBLANK(A827)," ",VLOOKUP(A827,'Tabla de equipos'!$B$3:$D$107,3,FALSE)))</f>
        <v/>
      </c>
      <c r="E827" s="130" t="str">
        <f t="shared" si="13"/>
        <v/>
      </c>
      <c r="F827" s="24"/>
      <c r="H827" s="52"/>
      <c r="L827" s="51"/>
    </row>
    <row r="828" spans="3:12" ht="21" customHeight="1" x14ac:dyDescent="0.2">
      <c r="C828" s="128" t="str">
        <f>IF(AND(D828="",A828=""),"",IF(ISBLANK(A828)," ",VLOOKUP(A828,'Tabla de equipos'!$B$3:$D$107,3,FALSE)))</f>
        <v/>
      </c>
      <c r="E828" s="130" t="str">
        <f t="shared" si="13"/>
        <v/>
      </c>
      <c r="F828" s="24"/>
      <c r="H828" s="52"/>
      <c r="L828" s="51"/>
    </row>
    <row r="829" spans="3:12" ht="21" customHeight="1" x14ac:dyDescent="0.2">
      <c r="C829" s="128" t="str">
        <f>IF(AND(D829="",A829=""),"",IF(ISBLANK(A829)," ",VLOOKUP(A829,'Tabla de equipos'!$B$3:$D$107,3,FALSE)))</f>
        <v/>
      </c>
      <c r="E829" s="130" t="str">
        <f t="shared" si="13"/>
        <v/>
      </c>
      <c r="F829" s="24"/>
      <c r="H829" s="52"/>
      <c r="L829" s="51"/>
    </row>
    <row r="830" spans="3:12" ht="21" customHeight="1" x14ac:dyDescent="0.2">
      <c r="C830" s="128" t="str">
        <f>IF(AND(D830="",A830=""),"",IF(ISBLANK(A830)," ",VLOOKUP(A830,'Tabla de equipos'!$B$3:$D$107,3,FALSE)))</f>
        <v/>
      </c>
      <c r="E830" s="130" t="str">
        <f t="shared" si="13"/>
        <v/>
      </c>
      <c r="F830" s="24"/>
      <c r="H830" s="52"/>
      <c r="L830" s="51"/>
    </row>
    <row r="831" spans="3:12" ht="21" customHeight="1" x14ac:dyDescent="0.2">
      <c r="C831" s="128" t="str">
        <f>IF(AND(D831="",A831=""),"",IF(ISBLANK(A831)," ",VLOOKUP(A831,'Tabla de equipos'!$B$3:$D$107,3,FALSE)))</f>
        <v/>
      </c>
      <c r="E831" s="130" t="str">
        <f t="shared" si="13"/>
        <v/>
      </c>
      <c r="F831" s="24"/>
      <c r="H831" s="52"/>
      <c r="L831" s="51"/>
    </row>
    <row r="832" spans="3:12" ht="21" customHeight="1" x14ac:dyDescent="0.2">
      <c r="C832" s="128" t="str">
        <f>IF(AND(D832="",A832=""),"",IF(ISBLANK(A832)," ",VLOOKUP(A832,'Tabla de equipos'!$B$3:$D$107,3,FALSE)))</f>
        <v/>
      </c>
      <c r="E832" s="130" t="str">
        <f t="shared" si="13"/>
        <v/>
      </c>
      <c r="F832" s="24"/>
      <c r="H832" s="52"/>
      <c r="L832" s="51"/>
    </row>
    <row r="833" spans="3:12" ht="21" customHeight="1" x14ac:dyDescent="0.2">
      <c r="C833" s="128" t="str">
        <f>IF(AND(D833="",A833=""),"",IF(ISBLANK(A833)," ",VLOOKUP(A833,'Tabla de equipos'!$B$3:$D$107,3,FALSE)))</f>
        <v/>
      </c>
      <c r="E833" s="130" t="str">
        <f t="shared" si="13"/>
        <v/>
      </c>
      <c r="F833" s="24"/>
      <c r="H833" s="52"/>
      <c r="L833" s="51"/>
    </row>
    <row r="834" spans="3:12" ht="21" customHeight="1" x14ac:dyDescent="0.2">
      <c r="C834" s="128" t="str">
        <f>IF(AND(D834="",A834=""),"",IF(ISBLANK(A834)," ",VLOOKUP(A834,'Tabla de equipos'!$B$3:$D$107,3,FALSE)))</f>
        <v/>
      </c>
      <c r="E834" s="130" t="str">
        <f t="shared" si="13"/>
        <v/>
      </c>
      <c r="F834" s="24"/>
      <c r="H834" s="52"/>
      <c r="L834" s="51"/>
    </row>
    <row r="835" spans="3:12" ht="21" customHeight="1" x14ac:dyDescent="0.2">
      <c r="C835" s="128" t="str">
        <f>IF(AND(D835="",A835=""),"",IF(ISBLANK(A835)," ",VLOOKUP(A835,'Tabla de equipos'!$B$3:$D$107,3,FALSE)))</f>
        <v/>
      </c>
      <c r="E835" s="130" t="str">
        <f t="shared" si="13"/>
        <v/>
      </c>
      <c r="F835" s="24"/>
      <c r="H835" s="52"/>
      <c r="L835" s="51"/>
    </row>
    <row r="836" spans="3:12" ht="21" customHeight="1" x14ac:dyDescent="0.2">
      <c r="C836" s="128" t="str">
        <f>IF(AND(D836="",A836=""),"",IF(ISBLANK(A836)," ",VLOOKUP(A836,'Tabla de equipos'!$B$3:$D$107,3,FALSE)))</f>
        <v/>
      </c>
      <c r="E836" s="130" t="str">
        <f t="shared" si="13"/>
        <v/>
      </c>
      <c r="F836" s="24"/>
      <c r="H836" s="52"/>
      <c r="L836" s="51"/>
    </row>
    <row r="837" spans="3:12" ht="21" customHeight="1" x14ac:dyDescent="0.2">
      <c r="C837" s="128" t="str">
        <f>IF(AND(D837="",A837=""),"",IF(ISBLANK(A837)," ",VLOOKUP(A837,'Tabla de equipos'!$B$3:$D$107,3,FALSE)))</f>
        <v/>
      </c>
      <c r="E837" s="130" t="str">
        <f t="shared" si="13"/>
        <v/>
      </c>
      <c r="F837" s="24"/>
      <c r="H837" s="52"/>
      <c r="L837" s="51"/>
    </row>
    <row r="838" spans="3:12" ht="21" customHeight="1" x14ac:dyDescent="0.2">
      <c r="C838" s="128" t="str">
        <f>IF(AND(D838="",A838=""),"",IF(ISBLANK(A838)," ",VLOOKUP(A838,'Tabla de equipos'!$B$3:$D$107,3,FALSE)))</f>
        <v/>
      </c>
      <c r="E838" s="130" t="str">
        <f t="shared" si="13"/>
        <v/>
      </c>
      <c r="F838" s="24"/>
      <c r="H838" s="52"/>
      <c r="L838" s="51"/>
    </row>
    <row r="839" spans="3:12" ht="21" customHeight="1" x14ac:dyDescent="0.2">
      <c r="C839" s="128" t="str">
        <f>IF(AND(D839="",A839=""),"",IF(ISBLANK(A839)," ",VLOOKUP(A839,'Tabla de equipos'!$B$3:$D$107,3,FALSE)))</f>
        <v/>
      </c>
      <c r="E839" s="130" t="str">
        <f t="shared" si="13"/>
        <v/>
      </c>
      <c r="F839" s="24"/>
      <c r="H839" s="52"/>
      <c r="L839" s="51"/>
    </row>
    <row r="840" spans="3:12" ht="21" customHeight="1" x14ac:dyDescent="0.2">
      <c r="C840" s="128" t="str">
        <f>IF(AND(D840="",A840=""),"",IF(ISBLANK(A840)," ",VLOOKUP(A840,'Tabla de equipos'!$B$3:$D$107,3,FALSE)))</f>
        <v/>
      </c>
      <c r="E840" s="130" t="str">
        <f t="shared" si="13"/>
        <v/>
      </c>
      <c r="F840" s="24"/>
      <c r="H840" s="52"/>
      <c r="L840" s="51"/>
    </row>
    <row r="841" spans="3:12" ht="21" customHeight="1" x14ac:dyDescent="0.2">
      <c r="C841" s="128" t="str">
        <f>IF(AND(D841="",A841=""),"",IF(ISBLANK(A841)," ",VLOOKUP(A841,'Tabla de equipos'!$B$3:$D$107,3,FALSE)))</f>
        <v/>
      </c>
      <c r="E841" s="130" t="str">
        <f t="shared" si="13"/>
        <v/>
      </c>
      <c r="F841" s="24"/>
      <c r="H841" s="52"/>
      <c r="L841" s="51"/>
    </row>
    <row r="842" spans="3:12" ht="21" customHeight="1" x14ac:dyDescent="0.2">
      <c r="C842" s="128" t="str">
        <f>IF(AND(D842="",A842=""),"",IF(ISBLANK(A842)," ",VLOOKUP(A842,'Tabla de equipos'!$B$3:$D$107,3,FALSE)))</f>
        <v/>
      </c>
      <c r="E842" s="130" t="str">
        <f t="shared" si="13"/>
        <v/>
      </c>
      <c r="F842" s="24"/>
      <c r="H842" s="52"/>
      <c r="L842" s="51"/>
    </row>
    <row r="843" spans="3:12" ht="21" customHeight="1" x14ac:dyDescent="0.2">
      <c r="C843" s="128" t="str">
        <f>IF(AND(D843="",A843=""),"",IF(ISBLANK(A843)," ",VLOOKUP(A843,'Tabla de equipos'!$B$3:$D$107,3,FALSE)))</f>
        <v/>
      </c>
      <c r="E843" s="130" t="str">
        <f t="shared" si="13"/>
        <v/>
      </c>
      <c r="F843" s="24"/>
      <c r="H843" s="52"/>
      <c r="L843" s="51"/>
    </row>
    <row r="844" spans="3:12" ht="21" customHeight="1" x14ac:dyDescent="0.2">
      <c r="C844" s="128" t="str">
        <f>IF(AND(D844="",A844=""),"",IF(ISBLANK(A844)," ",VLOOKUP(A844,'Tabla de equipos'!$B$3:$D$107,3,FALSE)))</f>
        <v/>
      </c>
      <c r="E844" s="130" t="str">
        <f t="shared" si="13"/>
        <v/>
      </c>
      <c r="F844" s="24"/>
      <c r="H844" s="52"/>
      <c r="L844" s="51"/>
    </row>
    <row r="845" spans="3:12" ht="21" customHeight="1" x14ac:dyDescent="0.2">
      <c r="C845" s="128" t="str">
        <f>IF(AND(D845="",A845=""),"",IF(ISBLANK(A845)," ",VLOOKUP(A845,'Tabla de equipos'!$B$3:$D$107,3,FALSE)))</f>
        <v/>
      </c>
      <c r="E845" s="130" t="str">
        <f t="shared" si="13"/>
        <v/>
      </c>
      <c r="F845" s="24"/>
      <c r="H845" s="52"/>
      <c r="L845" s="51"/>
    </row>
    <row r="846" spans="3:12" ht="21" customHeight="1" x14ac:dyDescent="0.2">
      <c r="C846" s="128" t="str">
        <f>IF(AND(D846="",A846=""),"",IF(ISBLANK(A846)," ",VLOOKUP(A846,'Tabla de equipos'!$B$3:$D$107,3,FALSE)))</f>
        <v/>
      </c>
      <c r="E846" s="130" t="str">
        <f t="shared" si="13"/>
        <v/>
      </c>
      <c r="F846" s="24"/>
      <c r="H846" s="52"/>
      <c r="L846" s="51"/>
    </row>
    <row r="847" spans="3:12" ht="21" customHeight="1" x14ac:dyDescent="0.2">
      <c r="C847" s="128" t="str">
        <f>IF(AND(D847="",A847=""),"",IF(ISBLANK(A847)," ",VLOOKUP(A847,'Tabla de equipos'!$B$3:$D$107,3,FALSE)))</f>
        <v/>
      </c>
      <c r="E847" s="130" t="str">
        <f t="shared" si="13"/>
        <v/>
      </c>
      <c r="F847" s="24"/>
      <c r="H847" s="52"/>
      <c r="L847" s="51"/>
    </row>
    <row r="848" spans="3:12" ht="21" customHeight="1" x14ac:dyDescent="0.2">
      <c r="C848" s="128" t="str">
        <f>IF(AND(D848="",A848=""),"",IF(ISBLANK(A848)," ",VLOOKUP(A848,'Tabla de equipos'!$B$3:$D$107,3,FALSE)))</f>
        <v/>
      </c>
      <c r="E848" s="130" t="str">
        <f t="shared" si="13"/>
        <v/>
      </c>
      <c r="F848" s="24"/>
      <c r="H848" s="52"/>
      <c r="L848" s="51"/>
    </row>
    <row r="849" spans="3:12" ht="21" customHeight="1" x14ac:dyDescent="0.2">
      <c r="C849" s="128" t="str">
        <f>IF(AND(D849="",A849=""),"",IF(ISBLANK(A849)," ",VLOOKUP(A849,'Tabla de equipos'!$B$3:$D$107,3,FALSE)))</f>
        <v/>
      </c>
      <c r="E849" s="130" t="str">
        <f t="shared" si="13"/>
        <v/>
      </c>
      <c r="F849" s="24"/>
      <c r="H849" s="52"/>
      <c r="L849" s="51"/>
    </row>
    <row r="850" spans="3:12" ht="21" customHeight="1" x14ac:dyDescent="0.2">
      <c r="C850" s="128" t="str">
        <f>IF(AND(D850="",A850=""),"",IF(ISBLANK(A850)," ",VLOOKUP(A850,'Tabla de equipos'!$B$3:$D$107,3,FALSE)))</f>
        <v/>
      </c>
      <c r="E850" s="130" t="str">
        <f t="shared" ref="E850:E913" si="14">IF(AND(D850="",A850=""),"",IF(AND(A850="",D850&gt;0),"Falta especificar equipo/soporte",IF(AND(D850&gt;0,A850&lt;&gt;""),"","Falta incluir unidades")))</f>
        <v/>
      </c>
      <c r="F850" s="24"/>
      <c r="H850" s="52"/>
      <c r="L850" s="51"/>
    </row>
    <row r="851" spans="3:12" ht="21" customHeight="1" x14ac:dyDescent="0.2">
      <c r="C851" s="128" t="str">
        <f>IF(AND(D851="",A851=""),"",IF(ISBLANK(A851)," ",VLOOKUP(A851,'Tabla de equipos'!$B$3:$D$107,3,FALSE)))</f>
        <v/>
      </c>
      <c r="E851" s="130" t="str">
        <f t="shared" si="14"/>
        <v/>
      </c>
      <c r="F851" s="24"/>
      <c r="H851" s="52"/>
      <c r="L851" s="51"/>
    </row>
    <row r="852" spans="3:12" ht="21" customHeight="1" x14ac:dyDescent="0.2">
      <c r="C852" s="128" t="str">
        <f>IF(AND(D852="",A852=""),"",IF(ISBLANK(A852)," ",VLOOKUP(A852,'Tabla de equipos'!$B$3:$D$107,3,FALSE)))</f>
        <v/>
      </c>
      <c r="E852" s="130" t="str">
        <f t="shared" si="14"/>
        <v/>
      </c>
      <c r="F852" s="24"/>
      <c r="H852" s="52"/>
      <c r="L852" s="51"/>
    </row>
    <row r="853" spans="3:12" ht="21" customHeight="1" x14ac:dyDescent="0.2">
      <c r="C853" s="128" t="str">
        <f>IF(AND(D853="",A853=""),"",IF(ISBLANK(A853)," ",VLOOKUP(A853,'Tabla de equipos'!$B$3:$D$107,3,FALSE)))</f>
        <v/>
      </c>
      <c r="E853" s="130" t="str">
        <f t="shared" si="14"/>
        <v/>
      </c>
      <c r="F853" s="24"/>
      <c r="H853" s="52"/>
      <c r="L853" s="51"/>
    </row>
    <row r="854" spans="3:12" ht="21" customHeight="1" x14ac:dyDescent="0.2">
      <c r="C854" s="128" t="str">
        <f>IF(AND(D854="",A854=""),"",IF(ISBLANK(A854)," ",VLOOKUP(A854,'Tabla de equipos'!$B$3:$D$107,3,FALSE)))</f>
        <v/>
      </c>
      <c r="E854" s="130" t="str">
        <f t="shared" si="14"/>
        <v/>
      </c>
      <c r="F854" s="24"/>
      <c r="H854" s="52"/>
      <c r="L854" s="51"/>
    </row>
    <row r="855" spans="3:12" ht="21" customHeight="1" x14ac:dyDescent="0.2">
      <c r="C855" s="128" t="str">
        <f>IF(AND(D855="",A855=""),"",IF(ISBLANK(A855)," ",VLOOKUP(A855,'Tabla de equipos'!$B$3:$D$107,3,FALSE)))</f>
        <v/>
      </c>
      <c r="E855" s="130" t="str">
        <f t="shared" si="14"/>
        <v/>
      </c>
      <c r="F855" s="24"/>
      <c r="H855" s="52"/>
      <c r="L855" s="51"/>
    </row>
    <row r="856" spans="3:12" ht="21" customHeight="1" x14ac:dyDescent="0.2">
      <c r="C856" s="128" t="str">
        <f>IF(AND(D856="",A856=""),"",IF(ISBLANK(A856)," ",VLOOKUP(A856,'Tabla de equipos'!$B$3:$D$107,3,FALSE)))</f>
        <v/>
      </c>
      <c r="E856" s="130" t="str">
        <f t="shared" si="14"/>
        <v/>
      </c>
      <c r="F856" s="24"/>
      <c r="H856" s="52"/>
      <c r="L856" s="51"/>
    </row>
    <row r="857" spans="3:12" ht="21" customHeight="1" x14ac:dyDescent="0.2">
      <c r="C857" s="128" t="str">
        <f>IF(AND(D857="",A857=""),"",IF(ISBLANK(A857)," ",VLOOKUP(A857,'Tabla de equipos'!$B$3:$D$107,3,FALSE)))</f>
        <v/>
      </c>
      <c r="E857" s="130" t="str">
        <f t="shared" si="14"/>
        <v/>
      </c>
      <c r="F857" s="24"/>
      <c r="H857" s="52"/>
      <c r="L857" s="51"/>
    </row>
    <row r="858" spans="3:12" ht="21" customHeight="1" x14ac:dyDescent="0.2">
      <c r="C858" s="128" t="str">
        <f>IF(AND(D858="",A858=""),"",IF(ISBLANK(A858)," ",VLOOKUP(A858,'Tabla de equipos'!$B$3:$D$107,3,FALSE)))</f>
        <v/>
      </c>
      <c r="E858" s="130" t="str">
        <f t="shared" si="14"/>
        <v/>
      </c>
      <c r="F858" s="24"/>
      <c r="H858" s="52"/>
      <c r="L858" s="51"/>
    </row>
    <row r="859" spans="3:12" ht="21" customHeight="1" x14ac:dyDescent="0.2">
      <c r="C859" s="128" t="str">
        <f>IF(AND(D859="",A859=""),"",IF(ISBLANK(A859)," ",VLOOKUP(A859,'Tabla de equipos'!$B$3:$D$107,3,FALSE)))</f>
        <v/>
      </c>
      <c r="E859" s="130" t="str">
        <f t="shared" si="14"/>
        <v/>
      </c>
      <c r="F859" s="24"/>
      <c r="H859" s="52"/>
      <c r="L859" s="51"/>
    </row>
    <row r="860" spans="3:12" ht="21" customHeight="1" x14ac:dyDescent="0.2">
      <c r="C860" s="128" t="str">
        <f>IF(AND(D860="",A860=""),"",IF(ISBLANK(A860)," ",VLOOKUP(A860,'Tabla de equipos'!$B$3:$D$107,3,FALSE)))</f>
        <v/>
      </c>
      <c r="E860" s="130" t="str">
        <f t="shared" si="14"/>
        <v/>
      </c>
      <c r="F860" s="24"/>
      <c r="H860" s="52"/>
      <c r="L860" s="51"/>
    </row>
    <row r="861" spans="3:12" ht="21" customHeight="1" x14ac:dyDescent="0.2">
      <c r="C861" s="128" t="str">
        <f>IF(AND(D861="",A861=""),"",IF(ISBLANK(A861)," ",VLOOKUP(A861,'Tabla de equipos'!$B$3:$D$107,3,FALSE)))</f>
        <v/>
      </c>
      <c r="E861" s="130" t="str">
        <f t="shared" si="14"/>
        <v/>
      </c>
      <c r="F861" s="24"/>
      <c r="H861" s="52"/>
      <c r="L861" s="51"/>
    </row>
    <row r="862" spans="3:12" ht="21" customHeight="1" x14ac:dyDescent="0.2">
      <c r="C862" s="128" t="str">
        <f>IF(AND(D862="",A862=""),"",IF(ISBLANK(A862)," ",VLOOKUP(A862,'Tabla de equipos'!$B$3:$D$107,3,FALSE)))</f>
        <v/>
      </c>
      <c r="E862" s="130" t="str">
        <f t="shared" si="14"/>
        <v/>
      </c>
      <c r="F862" s="24"/>
      <c r="H862" s="52"/>
      <c r="L862" s="51"/>
    </row>
    <row r="863" spans="3:12" ht="21" customHeight="1" x14ac:dyDescent="0.2">
      <c r="C863" s="128" t="str">
        <f>IF(AND(D863="",A863=""),"",IF(ISBLANK(A863)," ",VLOOKUP(A863,'Tabla de equipos'!$B$3:$D$107,3,FALSE)))</f>
        <v/>
      </c>
      <c r="E863" s="130" t="str">
        <f t="shared" si="14"/>
        <v/>
      </c>
      <c r="F863" s="24"/>
      <c r="H863" s="52"/>
      <c r="L863" s="51"/>
    </row>
    <row r="864" spans="3:12" ht="21" customHeight="1" x14ac:dyDescent="0.2">
      <c r="C864" s="128" t="str">
        <f>IF(AND(D864="",A864=""),"",IF(ISBLANK(A864)," ",VLOOKUP(A864,'Tabla de equipos'!$B$3:$D$107,3,FALSE)))</f>
        <v/>
      </c>
      <c r="E864" s="130" t="str">
        <f t="shared" si="14"/>
        <v/>
      </c>
      <c r="F864" s="24"/>
      <c r="H864" s="52"/>
      <c r="L864" s="51"/>
    </row>
    <row r="865" spans="3:12" ht="21" customHeight="1" x14ac:dyDescent="0.2">
      <c r="C865" s="128" t="str">
        <f>IF(AND(D865="",A865=""),"",IF(ISBLANK(A865)," ",VLOOKUP(A865,'Tabla de equipos'!$B$3:$D$107,3,FALSE)))</f>
        <v/>
      </c>
      <c r="E865" s="130" t="str">
        <f t="shared" si="14"/>
        <v/>
      </c>
      <c r="F865" s="24"/>
      <c r="H865" s="52"/>
      <c r="L865" s="51"/>
    </row>
    <row r="866" spans="3:12" ht="21" customHeight="1" x14ac:dyDescent="0.2">
      <c r="C866" s="128" t="str">
        <f>IF(AND(D866="",A866=""),"",IF(ISBLANK(A866)," ",VLOOKUP(A866,'Tabla de equipos'!$B$3:$D$107,3,FALSE)))</f>
        <v/>
      </c>
      <c r="E866" s="130" t="str">
        <f t="shared" si="14"/>
        <v/>
      </c>
      <c r="F866" s="24"/>
      <c r="H866" s="52"/>
      <c r="L866" s="51"/>
    </row>
    <row r="867" spans="3:12" ht="21" customHeight="1" x14ac:dyDescent="0.2">
      <c r="C867" s="128" t="str">
        <f>IF(AND(D867="",A867=""),"",IF(ISBLANK(A867)," ",VLOOKUP(A867,'Tabla de equipos'!$B$3:$D$107,3,FALSE)))</f>
        <v/>
      </c>
      <c r="E867" s="130" t="str">
        <f t="shared" si="14"/>
        <v/>
      </c>
      <c r="F867" s="24"/>
      <c r="H867" s="52"/>
      <c r="L867" s="51"/>
    </row>
    <row r="868" spans="3:12" ht="21" customHeight="1" x14ac:dyDescent="0.2">
      <c r="C868" s="128" t="str">
        <f>IF(AND(D868="",A868=""),"",IF(ISBLANK(A868)," ",VLOOKUP(A868,'Tabla de equipos'!$B$3:$D$107,3,FALSE)))</f>
        <v/>
      </c>
      <c r="E868" s="130" t="str">
        <f t="shared" si="14"/>
        <v/>
      </c>
      <c r="F868" s="24"/>
      <c r="H868" s="52"/>
      <c r="L868" s="51"/>
    </row>
    <row r="869" spans="3:12" ht="21" customHeight="1" x14ac:dyDescent="0.2">
      <c r="C869" s="128" t="str">
        <f>IF(AND(D869="",A869=""),"",IF(ISBLANK(A869)," ",VLOOKUP(A869,'Tabla de equipos'!$B$3:$D$107,3,FALSE)))</f>
        <v/>
      </c>
      <c r="E869" s="130" t="str">
        <f t="shared" si="14"/>
        <v/>
      </c>
      <c r="F869" s="24"/>
      <c r="H869" s="52"/>
      <c r="L869" s="51"/>
    </row>
    <row r="870" spans="3:12" ht="21" customHeight="1" x14ac:dyDescent="0.2">
      <c r="C870" s="128" t="str">
        <f>IF(AND(D870="",A870=""),"",IF(ISBLANK(A870)," ",VLOOKUP(A870,'Tabla de equipos'!$B$3:$D$107,3,FALSE)))</f>
        <v/>
      </c>
      <c r="E870" s="130" t="str">
        <f t="shared" si="14"/>
        <v/>
      </c>
      <c r="F870" s="24"/>
      <c r="H870" s="52"/>
      <c r="L870" s="51"/>
    </row>
    <row r="871" spans="3:12" ht="21" customHeight="1" x14ac:dyDescent="0.2">
      <c r="C871" s="128" t="str">
        <f>IF(AND(D871="",A871=""),"",IF(ISBLANK(A871)," ",VLOOKUP(A871,'Tabla de equipos'!$B$3:$D$107,3,FALSE)))</f>
        <v/>
      </c>
      <c r="E871" s="130" t="str">
        <f t="shared" si="14"/>
        <v/>
      </c>
      <c r="F871" s="24"/>
      <c r="H871" s="52"/>
      <c r="L871" s="51"/>
    </row>
    <row r="872" spans="3:12" ht="21" customHeight="1" x14ac:dyDescent="0.2">
      <c r="C872" s="128" t="str">
        <f>IF(AND(D872="",A872=""),"",IF(ISBLANK(A872)," ",VLOOKUP(A872,'Tabla de equipos'!$B$3:$D$107,3,FALSE)))</f>
        <v/>
      </c>
      <c r="E872" s="130" t="str">
        <f t="shared" si="14"/>
        <v/>
      </c>
      <c r="F872" s="24"/>
      <c r="H872" s="52"/>
      <c r="L872" s="51"/>
    </row>
    <row r="873" spans="3:12" ht="21" customHeight="1" x14ac:dyDescent="0.2">
      <c r="C873" s="128" t="str">
        <f>IF(AND(D873="",A873=""),"",IF(ISBLANK(A873)," ",VLOOKUP(A873,'Tabla de equipos'!$B$3:$D$107,3,FALSE)))</f>
        <v/>
      </c>
      <c r="E873" s="130" t="str">
        <f t="shared" si="14"/>
        <v/>
      </c>
      <c r="F873" s="24"/>
      <c r="H873" s="52"/>
      <c r="L873" s="51"/>
    </row>
    <row r="874" spans="3:12" ht="21" customHeight="1" x14ac:dyDescent="0.2">
      <c r="C874" s="128" t="str">
        <f>IF(AND(D874="",A874=""),"",IF(ISBLANK(A874)," ",VLOOKUP(A874,'Tabla de equipos'!$B$3:$D$107,3,FALSE)))</f>
        <v/>
      </c>
      <c r="E874" s="130" t="str">
        <f t="shared" si="14"/>
        <v/>
      </c>
      <c r="F874" s="24"/>
      <c r="H874" s="52"/>
      <c r="L874" s="51"/>
    </row>
    <row r="875" spans="3:12" ht="21" customHeight="1" x14ac:dyDescent="0.2">
      <c r="C875" s="128" t="str">
        <f>IF(AND(D875="",A875=""),"",IF(ISBLANK(A875)," ",VLOOKUP(A875,'Tabla de equipos'!$B$3:$D$107,3,FALSE)))</f>
        <v/>
      </c>
      <c r="E875" s="130" t="str">
        <f t="shared" si="14"/>
        <v/>
      </c>
      <c r="F875" s="24"/>
      <c r="H875" s="52"/>
      <c r="L875" s="51"/>
    </row>
    <row r="876" spans="3:12" ht="21" customHeight="1" x14ac:dyDescent="0.2">
      <c r="C876" s="128" t="str">
        <f>IF(AND(D876="",A876=""),"",IF(ISBLANK(A876)," ",VLOOKUP(A876,'Tabla de equipos'!$B$3:$D$107,3,FALSE)))</f>
        <v/>
      </c>
      <c r="E876" s="130" t="str">
        <f t="shared" si="14"/>
        <v/>
      </c>
      <c r="F876" s="24"/>
      <c r="H876" s="52"/>
      <c r="L876" s="51"/>
    </row>
    <row r="877" spans="3:12" ht="21" customHeight="1" x14ac:dyDescent="0.2">
      <c r="C877" s="128" t="str">
        <f>IF(AND(D877="",A877=""),"",IF(ISBLANK(A877)," ",VLOOKUP(A877,'Tabla de equipos'!$B$3:$D$107,3,FALSE)))</f>
        <v/>
      </c>
      <c r="E877" s="130" t="str">
        <f t="shared" si="14"/>
        <v/>
      </c>
      <c r="F877" s="24"/>
      <c r="H877" s="52"/>
      <c r="L877" s="51"/>
    </row>
    <row r="878" spans="3:12" ht="21" customHeight="1" x14ac:dyDescent="0.2">
      <c r="C878" s="128" t="str">
        <f>IF(AND(D878="",A878=""),"",IF(ISBLANK(A878)," ",VLOOKUP(A878,'Tabla de equipos'!$B$3:$D$107,3,FALSE)))</f>
        <v/>
      </c>
      <c r="E878" s="130" t="str">
        <f t="shared" si="14"/>
        <v/>
      </c>
      <c r="F878" s="24"/>
      <c r="H878" s="52"/>
      <c r="L878" s="51"/>
    </row>
    <row r="879" spans="3:12" ht="21" customHeight="1" x14ac:dyDescent="0.2">
      <c r="C879" s="128" t="str">
        <f>IF(AND(D879="",A879=""),"",IF(ISBLANK(A879)," ",VLOOKUP(A879,'Tabla de equipos'!$B$3:$D$107,3,FALSE)))</f>
        <v/>
      </c>
      <c r="E879" s="130" t="str">
        <f t="shared" si="14"/>
        <v/>
      </c>
      <c r="F879" s="24"/>
      <c r="H879" s="52"/>
      <c r="L879" s="51"/>
    </row>
    <row r="880" spans="3:12" ht="21" customHeight="1" x14ac:dyDescent="0.2">
      <c r="C880" s="128" t="str">
        <f>IF(AND(D880="",A880=""),"",IF(ISBLANK(A880)," ",VLOOKUP(A880,'Tabla de equipos'!$B$3:$D$107,3,FALSE)))</f>
        <v/>
      </c>
      <c r="E880" s="130" t="str">
        <f t="shared" si="14"/>
        <v/>
      </c>
      <c r="F880" s="24"/>
      <c r="H880" s="52"/>
      <c r="L880" s="51"/>
    </row>
    <row r="881" spans="3:12" ht="21" customHeight="1" x14ac:dyDescent="0.2">
      <c r="C881" s="128" t="str">
        <f>IF(AND(D881="",A881=""),"",IF(ISBLANK(A881)," ",VLOOKUP(A881,'Tabla de equipos'!$B$3:$D$107,3,FALSE)))</f>
        <v/>
      </c>
      <c r="E881" s="130" t="str">
        <f t="shared" si="14"/>
        <v/>
      </c>
      <c r="F881" s="24"/>
      <c r="H881" s="52"/>
      <c r="L881" s="51"/>
    </row>
    <row r="882" spans="3:12" ht="21" customHeight="1" x14ac:dyDescent="0.2">
      <c r="C882" s="128" t="str">
        <f>IF(AND(D882="",A882=""),"",IF(ISBLANK(A882)," ",VLOOKUP(A882,'Tabla de equipos'!$B$3:$D$107,3,FALSE)))</f>
        <v/>
      </c>
      <c r="E882" s="130" t="str">
        <f t="shared" si="14"/>
        <v/>
      </c>
      <c r="F882" s="24"/>
      <c r="H882" s="52"/>
      <c r="L882" s="51"/>
    </row>
    <row r="883" spans="3:12" ht="21" customHeight="1" x14ac:dyDescent="0.2">
      <c r="C883" s="128" t="str">
        <f>IF(AND(D883="",A883=""),"",IF(ISBLANK(A883)," ",VLOOKUP(A883,'Tabla de equipos'!$B$3:$D$107,3,FALSE)))</f>
        <v/>
      </c>
      <c r="E883" s="130" t="str">
        <f t="shared" si="14"/>
        <v/>
      </c>
      <c r="F883" s="24"/>
      <c r="H883" s="52"/>
      <c r="L883" s="51"/>
    </row>
    <row r="884" spans="3:12" ht="21" customHeight="1" x14ac:dyDescent="0.2">
      <c r="C884" s="128" t="str">
        <f>IF(AND(D884="",A884=""),"",IF(ISBLANK(A884)," ",VLOOKUP(A884,'Tabla de equipos'!$B$3:$D$107,3,FALSE)))</f>
        <v/>
      </c>
      <c r="E884" s="130" t="str">
        <f t="shared" si="14"/>
        <v/>
      </c>
      <c r="F884" s="24"/>
      <c r="H884" s="52"/>
      <c r="L884" s="51"/>
    </row>
    <row r="885" spans="3:12" ht="21" customHeight="1" x14ac:dyDescent="0.2">
      <c r="C885" s="128" t="str">
        <f>IF(AND(D885="",A885=""),"",IF(ISBLANK(A885)," ",VLOOKUP(A885,'Tabla de equipos'!$B$3:$D$107,3,FALSE)))</f>
        <v/>
      </c>
      <c r="E885" s="130" t="str">
        <f t="shared" si="14"/>
        <v/>
      </c>
      <c r="F885" s="24"/>
      <c r="H885" s="52"/>
      <c r="L885" s="51"/>
    </row>
    <row r="886" spans="3:12" ht="21" customHeight="1" x14ac:dyDescent="0.2">
      <c r="C886" s="128" t="str">
        <f>IF(AND(D886="",A886=""),"",IF(ISBLANK(A886)," ",VLOOKUP(A886,'Tabla de equipos'!$B$3:$D$107,3,FALSE)))</f>
        <v/>
      </c>
      <c r="E886" s="130" t="str">
        <f t="shared" si="14"/>
        <v/>
      </c>
      <c r="F886" s="24"/>
      <c r="H886" s="52"/>
      <c r="L886" s="51"/>
    </row>
    <row r="887" spans="3:12" ht="21" customHeight="1" x14ac:dyDescent="0.2">
      <c r="C887" s="128" t="str">
        <f>IF(AND(D887="",A887=""),"",IF(ISBLANK(A887)," ",VLOOKUP(A887,'Tabla de equipos'!$B$3:$D$107,3,FALSE)))</f>
        <v/>
      </c>
      <c r="E887" s="130" t="str">
        <f t="shared" si="14"/>
        <v/>
      </c>
      <c r="F887" s="24"/>
      <c r="H887" s="52"/>
      <c r="L887" s="51"/>
    </row>
    <row r="888" spans="3:12" ht="21" customHeight="1" x14ac:dyDescent="0.2">
      <c r="C888" s="128" t="str">
        <f>IF(AND(D888="",A888=""),"",IF(ISBLANK(A888)," ",VLOOKUP(A888,'Tabla de equipos'!$B$3:$D$107,3,FALSE)))</f>
        <v/>
      </c>
      <c r="E888" s="130" t="str">
        <f t="shared" si="14"/>
        <v/>
      </c>
      <c r="F888" s="24"/>
      <c r="H888" s="52"/>
      <c r="L888" s="51"/>
    </row>
    <row r="889" spans="3:12" ht="21" customHeight="1" x14ac:dyDescent="0.2">
      <c r="C889" s="128" t="str">
        <f>IF(AND(D889="",A889=""),"",IF(ISBLANK(A889)," ",VLOOKUP(A889,'Tabla de equipos'!$B$3:$D$107,3,FALSE)))</f>
        <v/>
      </c>
      <c r="E889" s="130" t="str">
        <f t="shared" si="14"/>
        <v/>
      </c>
      <c r="F889" s="24"/>
      <c r="H889" s="52"/>
      <c r="L889" s="51"/>
    </row>
    <row r="890" spans="3:12" ht="21" customHeight="1" x14ac:dyDescent="0.2">
      <c r="C890" s="128" t="str">
        <f>IF(AND(D890="",A890=""),"",IF(ISBLANK(A890)," ",VLOOKUP(A890,'Tabla de equipos'!$B$3:$D$107,3,FALSE)))</f>
        <v/>
      </c>
      <c r="E890" s="130" t="str">
        <f t="shared" si="14"/>
        <v/>
      </c>
      <c r="F890" s="24"/>
      <c r="H890" s="52"/>
      <c r="L890" s="51"/>
    </row>
    <row r="891" spans="3:12" ht="21" customHeight="1" x14ac:dyDescent="0.2">
      <c r="C891" s="128" t="str">
        <f>IF(AND(D891="",A891=""),"",IF(ISBLANK(A891)," ",VLOOKUP(A891,'Tabla de equipos'!$B$3:$D$107,3,FALSE)))</f>
        <v/>
      </c>
      <c r="E891" s="130" t="str">
        <f t="shared" si="14"/>
        <v/>
      </c>
      <c r="F891" s="24"/>
      <c r="H891" s="52"/>
      <c r="L891" s="51"/>
    </row>
    <row r="892" spans="3:12" ht="21" customHeight="1" x14ac:dyDescent="0.2">
      <c r="C892" s="128" t="str">
        <f>IF(AND(D892="",A892=""),"",IF(ISBLANK(A892)," ",VLOOKUP(A892,'Tabla de equipos'!$B$3:$D$107,3,FALSE)))</f>
        <v/>
      </c>
      <c r="E892" s="130" t="str">
        <f t="shared" si="14"/>
        <v/>
      </c>
      <c r="F892" s="24"/>
      <c r="H892" s="52"/>
      <c r="L892" s="51"/>
    </row>
    <row r="893" spans="3:12" ht="21" customHeight="1" x14ac:dyDescent="0.2">
      <c r="C893" s="128" t="str">
        <f>IF(AND(D893="",A893=""),"",IF(ISBLANK(A893)," ",VLOOKUP(A893,'Tabla de equipos'!$B$3:$D$107,3,FALSE)))</f>
        <v/>
      </c>
      <c r="E893" s="130" t="str">
        <f t="shared" si="14"/>
        <v/>
      </c>
      <c r="F893" s="24"/>
      <c r="H893" s="52"/>
      <c r="L893" s="51"/>
    </row>
    <row r="894" spans="3:12" ht="21" customHeight="1" x14ac:dyDescent="0.2">
      <c r="C894" s="128" t="str">
        <f>IF(AND(D894="",A894=""),"",IF(ISBLANK(A894)," ",VLOOKUP(A894,'Tabla de equipos'!$B$3:$D$107,3,FALSE)))</f>
        <v/>
      </c>
      <c r="E894" s="130" t="str">
        <f t="shared" si="14"/>
        <v/>
      </c>
      <c r="F894" s="24"/>
      <c r="H894" s="52"/>
      <c r="L894" s="51"/>
    </row>
    <row r="895" spans="3:12" ht="21" customHeight="1" x14ac:dyDescent="0.2">
      <c r="C895" s="128" t="str">
        <f>IF(AND(D895="",A895=""),"",IF(ISBLANK(A895)," ",VLOOKUP(A895,'Tabla de equipos'!$B$3:$D$107,3,FALSE)))</f>
        <v/>
      </c>
      <c r="E895" s="130" t="str">
        <f t="shared" si="14"/>
        <v/>
      </c>
      <c r="F895" s="24"/>
      <c r="H895" s="52"/>
      <c r="L895" s="51"/>
    </row>
    <row r="896" spans="3:12" ht="21" customHeight="1" x14ac:dyDescent="0.2">
      <c r="C896" s="128" t="str">
        <f>IF(AND(D896="",A896=""),"",IF(ISBLANK(A896)," ",VLOOKUP(A896,'Tabla de equipos'!$B$3:$D$107,3,FALSE)))</f>
        <v/>
      </c>
      <c r="E896" s="130" t="str">
        <f t="shared" si="14"/>
        <v/>
      </c>
      <c r="F896" s="24"/>
      <c r="H896" s="52"/>
      <c r="L896" s="51"/>
    </row>
    <row r="897" spans="3:12" ht="21" customHeight="1" x14ac:dyDescent="0.2">
      <c r="C897" s="128" t="str">
        <f>IF(AND(D897="",A897=""),"",IF(ISBLANK(A897)," ",VLOOKUP(A897,'Tabla de equipos'!$B$3:$D$107,3,FALSE)))</f>
        <v/>
      </c>
      <c r="E897" s="130" t="str">
        <f t="shared" si="14"/>
        <v/>
      </c>
      <c r="F897" s="24"/>
      <c r="H897" s="52"/>
      <c r="L897" s="51"/>
    </row>
    <row r="898" spans="3:12" ht="21" customHeight="1" x14ac:dyDescent="0.2">
      <c r="C898" s="128" t="str">
        <f>IF(AND(D898="",A898=""),"",IF(ISBLANK(A898)," ",VLOOKUP(A898,'Tabla de equipos'!$B$3:$D$107,3,FALSE)))</f>
        <v/>
      </c>
      <c r="E898" s="130" t="str">
        <f t="shared" si="14"/>
        <v/>
      </c>
      <c r="F898" s="24"/>
      <c r="H898" s="52"/>
      <c r="L898" s="51"/>
    </row>
    <row r="899" spans="3:12" ht="21" customHeight="1" x14ac:dyDescent="0.2">
      <c r="C899" s="128" t="str">
        <f>IF(AND(D899="",A899=""),"",IF(ISBLANK(A899)," ",VLOOKUP(A899,'Tabla de equipos'!$B$3:$D$107,3,FALSE)))</f>
        <v/>
      </c>
      <c r="E899" s="130" t="str">
        <f t="shared" si="14"/>
        <v/>
      </c>
      <c r="F899" s="24"/>
      <c r="H899" s="52"/>
      <c r="L899" s="51"/>
    </row>
    <row r="900" spans="3:12" ht="21" customHeight="1" x14ac:dyDescent="0.2">
      <c r="C900" s="128" t="str">
        <f>IF(AND(D900="",A900=""),"",IF(ISBLANK(A900)," ",VLOOKUP(A900,'Tabla de equipos'!$B$3:$D$107,3,FALSE)))</f>
        <v/>
      </c>
      <c r="E900" s="130" t="str">
        <f t="shared" si="14"/>
        <v/>
      </c>
      <c r="F900" s="24"/>
      <c r="H900" s="52"/>
      <c r="L900" s="51"/>
    </row>
    <row r="901" spans="3:12" ht="21" customHeight="1" x14ac:dyDescent="0.2">
      <c r="C901" s="128" t="str">
        <f>IF(AND(D901="",A901=""),"",IF(ISBLANK(A901)," ",VLOOKUP(A901,'Tabla de equipos'!$B$3:$D$107,3,FALSE)))</f>
        <v/>
      </c>
      <c r="E901" s="130" t="str">
        <f t="shared" si="14"/>
        <v/>
      </c>
      <c r="F901" s="24"/>
      <c r="H901" s="52"/>
      <c r="L901" s="51"/>
    </row>
    <row r="902" spans="3:12" ht="21" customHeight="1" x14ac:dyDescent="0.2">
      <c r="C902" s="128" t="str">
        <f>IF(AND(D902="",A902=""),"",IF(ISBLANK(A902)," ",VLOOKUP(A902,'Tabla de equipos'!$B$3:$D$107,3,FALSE)))</f>
        <v/>
      </c>
      <c r="E902" s="130" t="str">
        <f t="shared" si="14"/>
        <v/>
      </c>
      <c r="F902" s="24"/>
      <c r="H902" s="52"/>
      <c r="L902" s="51"/>
    </row>
    <row r="903" spans="3:12" ht="21" customHeight="1" x14ac:dyDescent="0.2">
      <c r="C903" s="128" t="str">
        <f>IF(AND(D903="",A903=""),"",IF(ISBLANK(A903)," ",VLOOKUP(A903,'Tabla de equipos'!$B$3:$D$107,3,FALSE)))</f>
        <v/>
      </c>
      <c r="E903" s="130" t="str">
        <f t="shared" si="14"/>
        <v/>
      </c>
      <c r="F903" s="24"/>
      <c r="H903" s="52"/>
      <c r="L903" s="51"/>
    </row>
    <row r="904" spans="3:12" ht="21" customHeight="1" x14ac:dyDescent="0.2">
      <c r="C904" s="128" t="str">
        <f>IF(AND(D904="",A904=""),"",IF(ISBLANK(A904)," ",VLOOKUP(A904,'Tabla de equipos'!$B$3:$D$107,3,FALSE)))</f>
        <v/>
      </c>
      <c r="E904" s="130" t="str">
        <f t="shared" si="14"/>
        <v/>
      </c>
      <c r="F904" s="24"/>
      <c r="H904" s="52"/>
      <c r="L904" s="51"/>
    </row>
    <row r="905" spans="3:12" ht="21" customHeight="1" x14ac:dyDescent="0.2">
      <c r="C905" s="128" t="str">
        <f>IF(AND(D905="",A905=""),"",IF(ISBLANK(A905)," ",VLOOKUP(A905,'Tabla de equipos'!$B$3:$D$107,3,FALSE)))</f>
        <v/>
      </c>
      <c r="E905" s="130" t="str">
        <f t="shared" si="14"/>
        <v/>
      </c>
      <c r="F905" s="24"/>
      <c r="H905" s="52"/>
      <c r="L905" s="51"/>
    </row>
    <row r="906" spans="3:12" ht="21" customHeight="1" x14ac:dyDescent="0.2">
      <c r="C906" s="128" t="str">
        <f>IF(AND(D906="",A906=""),"",IF(ISBLANK(A906)," ",VLOOKUP(A906,'Tabla de equipos'!$B$3:$D$107,3,FALSE)))</f>
        <v/>
      </c>
      <c r="E906" s="130" t="str">
        <f t="shared" si="14"/>
        <v/>
      </c>
      <c r="F906" s="24"/>
      <c r="H906" s="52"/>
      <c r="L906" s="51"/>
    </row>
    <row r="907" spans="3:12" ht="21" customHeight="1" x14ac:dyDescent="0.2">
      <c r="C907" s="128" t="str">
        <f>IF(AND(D907="",A907=""),"",IF(ISBLANK(A907)," ",VLOOKUP(A907,'Tabla de equipos'!$B$3:$D$107,3,FALSE)))</f>
        <v/>
      </c>
      <c r="E907" s="130" t="str">
        <f t="shared" si="14"/>
        <v/>
      </c>
      <c r="F907" s="24"/>
      <c r="H907" s="52"/>
      <c r="L907" s="51"/>
    </row>
    <row r="908" spans="3:12" ht="21" customHeight="1" x14ac:dyDescent="0.2">
      <c r="C908" s="128" t="str">
        <f>IF(AND(D908="",A908=""),"",IF(ISBLANK(A908)," ",VLOOKUP(A908,'Tabla de equipos'!$B$3:$D$107,3,FALSE)))</f>
        <v/>
      </c>
      <c r="E908" s="130" t="str">
        <f t="shared" si="14"/>
        <v/>
      </c>
      <c r="F908" s="24"/>
      <c r="H908" s="52"/>
      <c r="L908" s="51"/>
    </row>
    <row r="909" spans="3:12" ht="21" customHeight="1" x14ac:dyDescent="0.2">
      <c r="C909" s="128" t="str">
        <f>IF(AND(D909="",A909=""),"",IF(ISBLANK(A909)," ",VLOOKUP(A909,'Tabla de equipos'!$B$3:$D$107,3,FALSE)))</f>
        <v/>
      </c>
      <c r="E909" s="130" t="str">
        <f t="shared" si="14"/>
        <v/>
      </c>
      <c r="F909" s="24"/>
      <c r="H909" s="52"/>
      <c r="L909" s="51"/>
    </row>
    <row r="910" spans="3:12" ht="21" customHeight="1" x14ac:dyDescent="0.2">
      <c r="C910" s="128" t="str">
        <f>IF(AND(D910="",A910=""),"",IF(ISBLANK(A910)," ",VLOOKUP(A910,'Tabla de equipos'!$B$3:$D$107,3,FALSE)))</f>
        <v/>
      </c>
      <c r="E910" s="130" t="str">
        <f t="shared" si="14"/>
        <v/>
      </c>
      <c r="F910" s="24"/>
      <c r="H910" s="52"/>
      <c r="L910" s="51"/>
    </row>
    <row r="911" spans="3:12" ht="21" customHeight="1" x14ac:dyDescent="0.2">
      <c r="C911" s="128" t="str">
        <f>IF(AND(D911="",A911=""),"",IF(ISBLANK(A911)," ",VLOOKUP(A911,'Tabla de equipos'!$B$3:$D$107,3,FALSE)))</f>
        <v/>
      </c>
      <c r="E911" s="130" t="str">
        <f t="shared" si="14"/>
        <v/>
      </c>
      <c r="F911" s="24"/>
      <c r="H911" s="52"/>
      <c r="L911" s="51"/>
    </row>
    <row r="912" spans="3:12" ht="21" customHeight="1" x14ac:dyDescent="0.2">
      <c r="C912" s="128" t="str">
        <f>IF(AND(D912="",A912=""),"",IF(ISBLANK(A912)," ",VLOOKUP(A912,'Tabla de equipos'!$B$3:$D$107,3,FALSE)))</f>
        <v/>
      </c>
      <c r="E912" s="130" t="str">
        <f t="shared" si="14"/>
        <v/>
      </c>
      <c r="F912" s="24"/>
      <c r="H912" s="52"/>
      <c r="L912" s="51"/>
    </row>
    <row r="913" spans="3:12" ht="21" customHeight="1" x14ac:dyDescent="0.2">
      <c r="C913" s="128" t="str">
        <f>IF(AND(D913="",A913=""),"",IF(ISBLANK(A913)," ",VLOOKUP(A913,'Tabla de equipos'!$B$3:$D$107,3,FALSE)))</f>
        <v/>
      </c>
      <c r="E913" s="130" t="str">
        <f t="shared" si="14"/>
        <v/>
      </c>
      <c r="F913" s="24"/>
      <c r="H913" s="52"/>
      <c r="L913" s="51"/>
    </row>
    <row r="914" spans="3:12" ht="21" customHeight="1" x14ac:dyDescent="0.2">
      <c r="C914" s="128" t="str">
        <f>IF(AND(D914="",A914=""),"",IF(ISBLANK(A914)," ",VLOOKUP(A914,'Tabla de equipos'!$B$3:$D$107,3,FALSE)))</f>
        <v/>
      </c>
      <c r="E914" s="130" t="str">
        <f t="shared" ref="E914:E977" si="15">IF(AND(D914="",A914=""),"",IF(AND(A914="",D914&gt;0),"Falta especificar equipo/soporte",IF(AND(D914&gt;0,A914&lt;&gt;""),"","Falta incluir unidades")))</f>
        <v/>
      </c>
      <c r="F914" s="24"/>
      <c r="H914" s="52"/>
      <c r="L914" s="51"/>
    </row>
    <row r="915" spans="3:12" ht="21" customHeight="1" x14ac:dyDescent="0.2">
      <c r="C915" s="128" t="str">
        <f>IF(AND(D915="",A915=""),"",IF(ISBLANK(A915)," ",VLOOKUP(A915,'Tabla de equipos'!$B$3:$D$107,3,FALSE)))</f>
        <v/>
      </c>
      <c r="E915" s="130" t="str">
        <f t="shared" si="15"/>
        <v/>
      </c>
      <c r="F915" s="24"/>
      <c r="H915" s="52"/>
      <c r="L915" s="51"/>
    </row>
    <row r="916" spans="3:12" ht="21" customHeight="1" x14ac:dyDescent="0.2">
      <c r="C916" s="128" t="str">
        <f>IF(AND(D916="",A916=""),"",IF(ISBLANK(A916)," ",VLOOKUP(A916,'Tabla de equipos'!$B$3:$D$107,3,FALSE)))</f>
        <v/>
      </c>
      <c r="E916" s="130" t="str">
        <f t="shared" si="15"/>
        <v/>
      </c>
      <c r="F916" s="24"/>
      <c r="H916" s="52"/>
      <c r="L916" s="51"/>
    </row>
    <row r="917" spans="3:12" ht="21" customHeight="1" x14ac:dyDescent="0.2">
      <c r="C917" s="128" t="str">
        <f>IF(AND(D917="",A917=""),"",IF(ISBLANK(A917)," ",VLOOKUP(A917,'Tabla de equipos'!$B$3:$D$107,3,FALSE)))</f>
        <v/>
      </c>
      <c r="E917" s="130" t="str">
        <f t="shared" si="15"/>
        <v/>
      </c>
      <c r="F917" s="24"/>
      <c r="H917" s="52"/>
      <c r="L917" s="51"/>
    </row>
    <row r="918" spans="3:12" ht="21" customHeight="1" x14ac:dyDescent="0.2">
      <c r="C918" s="128" t="str">
        <f>IF(AND(D918="",A918=""),"",IF(ISBLANK(A918)," ",VLOOKUP(A918,'Tabla de equipos'!$B$3:$D$107,3,FALSE)))</f>
        <v/>
      </c>
      <c r="E918" s="130" t="str">
        <f t="shared" si="15"/>
        <v/>
      </c>
      <c r="F918" s="24"/>
      <c r="H918" s="52"/>
      <c r="L918" s="51"/>
    </row>
    <row r="919" spans="3:12" ht="21" customHeight="1" x14ac:dyDescent="0.2">
      <c r="C919" s="128" t="str">
        <f>IF(AND(D919="",A919=""),"",IF(ISBLANK(A919)," ",VLOOKUP(A919,'Tabla de equipos'!$B$3:$D$107,3,FALSE)))</f>
        <v/>
      </c>
      <c r="E919" s="130" t="str">
        <f t="shared" si="15"/>
        <v/>
      </c>
      <c r="F919" s="24"/>
      <c r="H919" s="52"/>
      <c r="L919" s="51"/>
    </row>
    <row r="920" spans="3:12" ht="21" customHeight="1" x14ac:dyDescent="0.2">
      <c r="C920" s="128" t="str">
        <f>IF(AND(D920="",A920=""),"",IF(ISBLANK(A920)," ",VLOOKUP(A920,'Tabla de equipos'!$B$3:$D$107,3,FALSE)))</f>
        <v/>
      </c>
      <c r="E920" s="130" t="str">
        <f t="shared" si="15"/>
        <v/>
      </c>
      <c r="F920" s="24"/>
      <c r="H920" s="52"/>
      <c r="L920" s="51"/>
    </row>
    <row r="921" spans="3:12" ht="21" customHeight="1" x14ac:dyDescent="0.2">
      <c r="C921" s="128" t="str">
        <f>IF(AND(D921="",A921=""),"",IF(ISBLANK(A921)," ",VLOOKUP(A921,'Tabla de equipos'!$B$3:$D$107,3,FALSE)))</f>
        <v/>
      </c>
      <c r="E921" s="130" t="str">
        <f t="shared" si="15"/>
        <v/>
      </c>
      <c r="F921" s="24"/>
      <c r="H921" s="52"/>
      <c r="L921" s="51"/>
    </row>
    <row r="922" spans="3:12" ht="21" customHeight="1" x14ac:dyDescent="0.2">
      <c r="C922" s="128" t="str">
        <f>IF(AND(D922="",A922=""),"",IF(ISBLANK(A922)," ",VLOOKUP(A922,'Tabla de equipos'!$B$3:$D$107,3,FALSE)))</f>
        <v/>
      </c>
      <c r="E922" s="130" t="str">
        <f t="shared" si="15"/>
        <v/>
      </c>
      <c r="F922" s="24"/>
      <c r="H922" s="52"/>
      <c r="L922" s="51"/>
    </row>
    <row r="923" spans="3:12" ht="21" customHeight="1" x14ac:dyDescent="0.2">
      <c r="C923" s="128" t="str">
        <f>IF(AND(D923="",A923=""),"",IF(ISBLANK(A923)," ",VLOOKUP(A923,'Tabla de equipos'!$B$3:$D$107,3,FALSE)))</f>
        <v/>
      </c>
      <c r="E923" s="130" t="str">
        <f t="shared" si="15"/>
        <v/>
      </c>
      <c r="F923" s="24"/>
      <c r="H923" s="52"/>
      <c r="L923" s="51"/>
    </row>
    <row r="924" spans="3:12" ht="21" customHeight="1" x14ac:dyDescent="0.2">
      <c r="C924" s="128" t="str">
        <f>IF(AND(D924="",A924=""),"",IF(ISBLANK(A924)," ",VLOOKUP(A924,'Tabla de equipos'!$B$3:$D$107,3,FALSE)))</f>
        <v/>
      </c>
      <c r="E924" s="130" t="str">
        <f t="shared" si="15"/>
        <v/>
      </c>
      <c r="F924" s="24"/>
      <c r="H924" s="52"/>
      <c r="L924" s="51"/>
    </row>
    <row r="925" spans="3:12" ht="21" customHeight="1" x14ac:dyDescent="0.2">
      <c r="C925" s="128" t="str">
        <f>IF(AND(D925="",A925=""),"",IF(ISBLANK(A925)," ",VLOOKUP(A925,'Tabla de equipos'!$B$3:$D$107,3,FALSE)))</f>
        <v/>
      </c>
      <c r="E925" s="130" t="str">
        <f t="shared" si="15"/>
        <v/>
      </c>
      <c r="F925" s="24"/>
      <c r="H925" s="52"/>
      <c r="L925" s="51"/>
    </row>
    <row r="926" spans="3:12" ht="21" customHeight="1" x14ac:dyDescent="0.2">
      <c r="C926" s="128" t="str">
        <f>IF(AND(D926="",A926=""),"",IF(ISBLANK(A926)," ",VLOOKUP(A926,'Tabla de equipos'!$B$3:$D$107,3,FALSE)))</f>
        <v/>
      </c>
      <c r="E926" s="130" t="str">
        <f t="shared" si="15"/>
        <v/>
      </c>
      <c r="F926" s="24"/>
      <c r="H926" s="52"/>
      <c r="L926" s="51"/>
    </row>
    <row r="927" spans="3:12" ht="21" customHeight="1" x14ac:dyDescent="0.2">
      <c r="C927" s="128" t="str">
        <f>IF(AND(D927="",A927=""),"",IF(ISBLANK(A927)," ",VLOOKUP(A927,'Tabla de equipos'!$B$3:$D$107,3,FALSE)))</f>
        <v/>
      </c>
      <c r="E927" s="130" t="str">
        <f t="shared" si="15"/>
        <v/>
      </c>
      <c r="F927" s="24"/>
      <c r="H927" s="52"/>
      <c r="L927" s="51"/>
    </row>
    <row r="928" spans="3:12" ht="21" customHeight="1" x14ac:dyDescent="0.2">
      <c r="C928" s="128" t="str">
        <f>IF(AND(D928="",A928=""),"",IF(ISBLANK(A928)," ",VLOOKUP(A928,'Tabla de equipos'!$B$3:$D$107,3,FALSE)))</f>
        <v/>
      </c>
      <c r="E928" s="130" t="str">
        <f t="shared" si="15"/>
        <v/>
      </c>
      <c r="F928" s="24"/>
      <c r="H928" s="52"/>
      <c r="L928" s="51"/>
    </row>
    <row r="929" spans="3:12" ht="21" customHeight="1" x14ac:dyDescent="0.2">
      <c r="C929" s="128" t="str">
        <f>IF(AND(D929="",A929=""),"",IF(ISBLANK(A929)," ",VLOOKUP(A929,'Tabla de equipos'!$B$3:$D$107,3,FALSE)))</f>
        <v/>
      </c>
      <c r="E929" s="130" t="str">
        <f t="shared" si="15"/>
        <v/>
      </c>
      <c r="F929" s="24"/>
      <c r="H929" s="52"/>
      <c r="L929" s="51"/>
    </row>
    <row r="930" spans="3:12" ht="21" customHeight="1" x14ac:dyDescent="0.2">
      <c r="C930" s="128" t="str">
        <f>IF(AND(D930="",A930=""),"",IF(ISBLANK(A930)," ",VLOOKUP(A930,'Tabla de equipos'!$B$3:$D$107,3,FALSE)))</f>
        <v/>
      </c>
      <c r="E930" s="130" t="str">
        <f t="shared" si="15"/>
        <v/>
      </c>
      <c r="F930" s="24"/>
      <c r="H930" s="52"/>
      <c r="L930" s="51"/>
    </row>
    <row r="931" spans="3:12" ht="21" customHeight="1" x14ac:dyDescent="0.2">
      <c r="C931" s="128" t="str">
        <f>IF(AND(D931="",A931=""),"",IF(ISBLANK(A931)," ",VLOOKUP(A931,'Tabla de equipos'!$B$3:$D$107,3,FALSE)))</f>
        <v/>
      </c>
      <c r="E931" s="130" t="str">
        <f t="shared" si="15"/>
        <v/>
      </c>
      <c r="F931" s="24"/>
      <c r="H931" s="52"/>
      <c r="L931" s="51"/>
    </row>
    <row r="932" spans="3:12" ht="21" customHeight="1" x14ac:dyDescent="0.2">
      <c r="C932" s="128" t="str">
        <f>IF(AND(D932="",A932=""),"",IF(ISBLANK(A932)," ",VLOOKUP(A932,'Tabla de equipos'!$B$3:$D$107,3,FALSE)))</f>
        <v/>
      </c>
      <c r="E932" s="130" t="str">
        <f t="shared" si="15"/>
        <v/>
      </c>
      <c r="F932" s="24"/>
      <c r="H932" s="52"/>
      <c r="L932" s="51"/>
    </row>
    <row r="933" spans="3:12" ht="21" customHeight="1" x14ac:dyDescent="0.2">
      <c r="C933" s="128" t="str">
        <f>IF(AND(D933="",A933=""),"",IF(ISBLANK(A933)," ",VLOOKUP(A933,'Tabla de equipos'!$B$3:$D$107,3,FALSE)))</f>
        <v/>
      </c>
      <c r="E933" s="130" t="str">
        <f t="shared" si="15"/>
        <v/>
      </c>
      <c r="F933" s="24"/>
      <c r="H933" s="52"/>
      <c r="L933" s="51"/>
    </row>
    <row r="934" spans="3:12" ht="21" customHeight="1" x14ac:dyDescent="0.2">
      <c r="C934" s="128" t="str">
        <f>IF(AND(D934="",A934=""),"",IF(ISBLANK(A934)," ",VLOOKUP(A934,'Tabla de equipos'!$B$3:$D$107,3,FALSE)))</f>
        <v/>
      </c>
      <c r="E934" s="130" t="str">
        <f t="shared" si="15"/>
        <v/>
      </c>
      <c r="F934" s="24"/>
      <c r="H934" s="52"/>
      <c r="L934" s="51"/>
    </row>
    <row r="935" spans="3:12" ht="21" customHeight="1" x14ac:dyDescent="0.2">
      <c r="C935" s="128" t="str">
        <f>IF(AND(D935="",A935=""),"",IF(ISBLANK(A935)," ",VLOOKUP(A935,'Tabla de equipos'!$B$3:$D$107,3,FALSE)))</f>
        <v/>
      </c>
      <c r="E935" s="130" t="str">
        <f t="shared" si="15"/>
        <v/>
      </c>
      <c r="F935" s="24"/>
      <c r="H935" s="52"/>
      <c r="L935" s="51"/>
    </row>
    <row r="936" spans="3:12" ht="21" customHeight="1" x14ac:dyDescent="0.2">
      <c r="C936" s="128" t="str">
        <f>IF(AND(D936="",A936=""),"",IF(ISBLANK(A936)," ",VLOOKUP(A936,'Tabla de equipos'!$B$3:$D$107,3,FALSE)))</f>
        <v/>
      </c>
      <c r="E936" s="130" t="str">
        <f t="shared" si="15"/>
        <v/>
      </c>
      <c r="F936" s="24"/>
      <c r="H936" s="52"/>
      <c r="L936" s="51"/>
    </row>
    <row r="937" spans="3:12" ht="21" customHeight="1" x14ac:dyDescent="0.2">
      <c r="C937" s="128" t="str">
        <f>IF(AND(D937="",A937=""),"",IF(ISBLANK(A937)," ",VLOOKUP(A937,'Tabla de equipos'!$B$3:$D$107,3,FALSE)))</f>
        <v/>
      </c>
      <c r="E937" s="130" t="str">
        <f t="shared" si="15"/>
        <v/>
      </c>
      <c r="F937" s="24"/>
      <c r="H937" s="52"/>
      <c r="L937" s="51"/>
    </row>
    <row r="938" spans="3:12" ht="21" customHeight="1" x14ac:dyDescent="0.2">
      <c r="C938" s="128" t="str">
        <f>IF(AND(D938="",A938=""),"",IF(ISBLANK(A938)," ",VLOOKUP(A938,'Tabla de equipos'!$B$3:$D$107,3,FALSE)))</f>
        <v/>
      </c>
      <c r="E938" s="130" t="str">
        <f t="shared" si="15"/>
        <v/>
      </c>
      <c r="F938" s="24"/>
      <c r="H938" s="52"/>
      <c r="L938" s="51"/>
    </row>
    <row r="939" spans="3:12" ht="21" customHeight="1" x14ac:dyDescent="0.2">
      <c r="C939" s="128" t="str">
        <f>IF(AND(D939="",A939=""),"",IF(ISBLANK(A939)," ",VLOOKUP(A939,'Tabla de equipos'!$B$3:$D$107,3,FALSE)))</f>
        <v/>
      </c>
      <c r="E939" s="130" t="str">
        <f t="shared" si="15"/>
        <v/>
      </c>
      <c r="F939" s="24"/>
      <c r="H939" s="52"/>
      <c r="L939" s="51"/>
    </row>
    <row r="940" spans="3:12" ht="21" customHeight="1" x14ac:dyDescent="0.2">
      <c r="C940" s="128" t="str">
        <f>IF(AND(D940="",A940=""),"",IF(ISBLANK(A940)," ",VLOOKUP(A940,'Tabla de equipos'!$B$3:$D$107,3,FALSE)))</f>
        <v/>
      </c>
      <c r="E940" s="130" t="str">
        <f t="shared" si="15"/>
        <v/>
      </c>
      <c r="F940" s="24"/>
      <c r="H940" s="52"/>
      <c r="L940" s="51"/>
    </row>
    <row r="941" spans="3:12" ht="21" customHeight="1" x14ac:dyDescent="0.2">
      <c r="C941" s="128" t="str">
        <f>IF(AND(D941="",A941=""),"",IF(ISBLANK(A941)," ",VLOOKUP(A941,'Tabla de equipos'!$B$3:$D$107,3,FALSE)))</f>
        <v/>
      </c>
      <c r="E941" s="130" t="str">
        <f t="shared" si="15"/>
        <v/>
      </c>
      <c r="F941" s="24"/>
      <c r="H941" s="52"/>
      <c r="L941" s="51"/>
    </row>
    <row r="942" spans="3:12" ht="21" customHeight="1" x14ac:dyDescent="0.2">
      <c r="C942" s="128" t="str">
        <f>IF(AND(D942="",A942=""),"",IF(ISBLANK(A942)," ",VLOOKUP(A942,'Tabla de equipos'!$B$3:$D$107,3,FALSE)))</f>
        <v/>
      </c>
      <c r="E942" s="130" t="str">
        <f t="shared" si="15"/>
        <v/>
      </c>
      <c r="F942" s="24"/>
      <c r="H942" s="52"/>
      <c r="L942" s="51"/>
    </row>
    <row r="943" spans="3:12" ht="21" customHeight="1" x14ac:dyDescent="0.2">
      <c r="C943" s="128" t="str">
        <f>IF(AND(D943="",A943=""),"",IF(ISBLANK(A943)," ",VLOOKUP(A943,'Tabla de equipos'!$B$3:$D$107,3,FALSE)))</f>
        <v/>
      </c>
      <c r="E943" s="130" t="str">
        <f t="shared" si="15"/>
        <v/>
      </c>
      <c r="F943" s="24"/>
      <c r="H943" s="52"/>
      <c r="L943" s="51"/>
    </row>
    <row r="944" spans="3:12" ht="21" customHeight="1" x14ac:dyDescent="0.2">
      <c r="C944" s="128" t="str">
        <f>IF(AND(D944="",A944=""),"",IF(ISBLANK(A944)," ",VLOOKUP(A944,'Tabla de equipos'!$B$3:$D$107,3,FALSE)))</f>
        <v/>
      </c>
      <c r="E944" s="130" t="str">
        <f t="shared" si="15"/>
        <v/>
      </c>
      <c r="F944" s="24"/>
      <c r="H944" s="52"/>
      <c r="L944" s="51"/>
    </row>
    <row r="945" spans="3:12" ht="21" customHeight="1" x14ac:dyDescent="0.2">
      <c r="C945" s="128" t="str">
        <f>IF(AND(D945="",A945=""),"",IF(ISBLANK(A945)," ",VLOOKUP(A945,'Tabla de equipos'!$B$3:$D$107,3,FALSE)))</f>
        <v/>
      </c>
      <c r="E945" s="130" t="str">
        <f t="shared" si="15"/>
        <v/>
      </c>
      <c r="F945" s="24"/>
      <c r="H945" s="52"/>
      <c r="L945" s="51"/>
    </row>
    <row r="946" spans="3:12" ht="21" customHeight="1" x14ac:dyDescent="0.2">
      <c r="C946" s="128" t="str">
        <f>IF(AND(D946="",A946=""),"",IF(ISBLANK(A946)," ",VLOOKUP(A946,'Tabla de equipos'!$B$3:$D$107,3,FALSE)))</f>
        <v/>
      </c>
      <c r="E946" s="130" t="str">
        <f t="shared" si="15"/>
        <v/>
      </c>
      <c r="F946" s="24"/>
      <c r="H946" s="52"/>
      <c r="L946" s="51"/>
    </row>
    <row r="947" spans="3:12" ht="21" customHeight="1" x14ac:dyDescent="0.2">
      <c r="C947" s="128" t="str">
        <f>IF(AND(D947="",A947=""),"",IF(ISBLANK(A947)," ",VLOOKUP(A947,'Tabla de equipos'!$B$3:$D$107,3,FALSE)))</f>
        <v/>
      </c>
      <c r="E947" s="130" t="str">
        <f t="shared" si="15"/>
        <v/>
      </c>
      <c r="F947" s="24"/>
      <c r="H947" s="52"/>
      <c r="L947" s="51"/>
    </row>
    <row r="948" spans="3:12" ht="21" customHeight="1" x14ac:dyDescent="0.2">
      <c r="C948" s="128" t="str">
        <f>IF(AND(D948="",A948=""),"",IF(ISBLANK(A948)," ",VLOOKUP(A948,'Tabla de equipos'!$B$3:$D$107,3,FALSE)))</f>
        <v/>
      </c>
      <c r="E948" s="130" t="str">
        <f t="shared" si="15"/>
        <v/>
      </c>
      <c r="F948" s="24"/>
      <c r="H948" s="52"/>
      <c r="L948" s="51"/>
    </row>
    <row r="949" spans="3:12" ht="21" customHeight="1" x14ac:dyDescent="0.2">
      <c r="C949" s="128" t="str">
        <f>IF(AND(D949="",A949=""),"",IF(ISBLANK(A949)," ",VLOOKUP(A949,'Tabla de equipos'!$B$3:$D$107,3,FALSE)))</f>
        <v/>
      </c>
      <c r="E949" s="130" t="str">
        <f t="shared" si="15"/>
        <v/>
      </c>
      <c r="F949" s="24"/>
      <c r="H949" s="52"/>
      <c r="L949" s="51"/>
    </row>
    <row r="950" spans="3:12" ht="21" customHeight="1" x14ac:dyDescent="0.2">
      <c r="C950" s="128" t="str">
        <f>IF(AND(D950="",A950=""),"",IF(ISBLANK(A950)," ",VLOOKUP(A950,'Tabla de equipos'!$B$3:$D$107,3,FALSE)))</f>
        <v/>
      </c>
      <c r="E950" s="130" t="str">
        <f t="shared" si="15"/>
        <v/>
      </c>
      <c r="F950" s="24"/>
      <c r="H950" s="52"/>
      <c r="L950" s="51"/>
    </row>
    <row r="951" spans="3:12" ht="21" customHeight="1" x14ac:dyDescent="0.2">
      <c r="C951" s="128" t="str">
        <f>IF(AND(D951="",A951=""),"",IF(ISBLANK(A951)," ",VLOOKUP(A951,'Tabla de equipos'!$B$3:$D$107,3,FALSE)))</f>
        <v/>
      </c>
      <c r="E951" s="130" t="str">
        <f t="shared" si="15"/>
        <v/>
      </c>
      <c r="F951" s="24"/>
      <c r="H951" s="52"/>
      <c r="L951" s="51"/>
    </row>
    <row r="952" spans="3:12" ht="21" customHeight="1" x14ac:dyDescent="0.2">
      <c r="C952" s="128" t="str">
        <f>IF(AND(D952="",A952=""),"",IF(ISBLANK(A952)," ",VLOOKUP(A952,'Tabla de equipos'!$B$3:$D$107,3,FALSE)))</f>
        <v/>
      </c>
      <c r="E952" s="130" t="str">
        <f t="shared" si="15"/>
        <v/>
      </c>
      <c r="F952" s="24"/>
      <c r="H952" s="52"/>
      <c r="L952" s="51"/>
    </row>
    <row r="953" spans="3:12" ht="21" customHeight="1" x14ac:dyDescent="0.2">
      <c r="C953" s="128" t="str">
        <f>IF(AND(D953="",A953=""),"",IF(ISBLANK(A953)," ",VLOOKUP(A953,'Tabla de equipos'!$B$3:$D$107,3,FALSE)))</f>
        <v/>
      </c>
      <c r="E953" s="130" t="str">
        <f t="shared" si="15"/>
        <v/>
      </c>
      <c r="F953" s="24"/>
      <c r="H953" s="52"/>
      <c r="L953" s="51"/>
    </row>
    <row r="954" spans="3:12" ht="21" customHeight="1" x14ac:dyDescent="0.2">
      <c r="C954" s="128" t="str">
        <f>IF(AND(D954="",A954=""),"",IF(ISBLANK(A954)," ",VLOOKUP(A954,'Tabla de equipos'!$B$3:$D$107,3,FALSE)))</f>
        <v/>
      </c>
      <c r="E954" s="130" t="str">
        <f t="shared" si="15"/>
        <v/>
      </c>
      <c r="F954" s="24"/>
      <c r="H954" s="52"/>
      <c r="L954" s="51"/>
    </row>
    <row r="955" spans="3:12" ht="21" customHeight="1" x14ac:dyDescent="0.2">
      <c r="C955" s="128" t="str">
        <f>IF(AND(D955="",A955=""),"",IF(ISBLANK(A955)," ",VLOOKUP(A955,'Tabla de equipos'!$B$3:$D$107,3,FALSE)))</f>
        <v/>
      </c>
      <c r="E955" s="130" t="str">
        <f t="shared" si="15"/>
        <v/>
      </c>
      <c r="F955" s="24"/>
      <c r="H955" s="52"/>
      <c r="L955" s="51"/>
    </row>
    <row r="956" spans="3:12" ht="21" customHeight="1" x14ac:dyDescent="0.2">
      <c r="C956" s="128" t="str">
        <f>IF(AND(D956="",A956=""),"",IF(ISBLANK(A956)," ",VLOOKUP(A956,'Tabla de equipos'!$B$3:$D$107,3,FALSE)))</f>
        <v/>
      </c>
      <c r="E956" s="130" t="str">
        <f t="shared" si="15"/>
        <v/>
      </c>
      <c r="F956" s="24"/>
      <c r="H956" s="52"/>
      <c r="L956" s="51"/>
    </row>
    <row r="957" spans="3:12" ht="21" customHeight="1" x14ac:dyDescent="0.2">
      <c r="C957" s="128" t="str">
        <f>IF(AND(D957="",A957=""),"",IF(ISBLANK(A957)," ",VLOOKUP(A957,'Tabla de equipos'!$B$3:$D$107,3,FALSE)))</f>
        <v/>
      </c>
      <c r="E957" s="130" t="str">
        <f t="shared" si="15"/>
        <v/>
      </c>
      <c r="F957" s="24"/>
      <c r="H957" s="52"/>
      <c r="L957" s="51"/>
    </row>
    <row r="958" spans="3:12" ht="21" customHeight="1" x14ac:dyDescent="0.2">
      <c r="C958" s="128" t="str">
        <f>IF(AND(D958="",A958=""),"",IF(ISBLANK(A958)," ",VLOOKUP(A958,'Tabla de equipos'!$B$3:$D$107,3,FALSE)))</f>
        <v/>
      </c>
      <c r="E958" s="130" t="str">
        <f t="shared" si="15"/>
        <v/>
      </c>
      <c r="F958" s="24"/>
      <c r="H958" s="52"/>
      <c r="L958" s="51"/>
    </row>
    <row r="959" spans="3:12" ht="21" customHeight="1" x14ac:dyDescent="0.2">
      <c r="C959" s="128" t="str">
        <f>IF(AND(D959="",A959=""),"",IF(ISBLANK(A959)," ",VLOOKUP(A959,'Tabla de equipos'!$B$3:$D$107,3,FALSE)))</f>
        <v/>
      </c>
      <c r="E959" s="130" t="str">
        <f t="shared" si="15"/>
        <v/>
      </c>
      <c r="F959" s="24"/>
      <c r="H959" s="52"/>
      <c r="L959" s="51"/>
    </row>
    <row r="960" spans="3:12" ht="21" customHeight="1" x14ac:dyDescent="0.2">
      <c r="C960" s="128" t="str">
        <f>IF(AND(D960="",A960=""),"",IF(ISBLANK(A960)," ",VLOOKUP(A960,'Tabla de equipos'!$B$3:$D$107,3,FALSE)))</f>
        <v/>
      </c>
      <c r="E960" s="130" t="str">
        <f t="shared" si="15"/>
        <v/>
      </c>
      <c r="F960" s="24"/>
      <c r="H960" s="52"/>
      <c r="L960" s="51"/>
    </row>
    <row r="961" spans="3:12" ht="21" customHeight="1" x14ac:dyDescent="0.2">
      <c r="C961" s="128" t="str">
        <f>IF(AND(D961="",A961=""),"",IF(ISBLANK(A961)," ",VLOOKUP(A961,'Tabla de equipos'!$B$3:$D$107,3,FALSE)))</f>
        <v/>
      </c>
      <c r="E961" s="130" t="str">
        <f t="shared" si="15"/>
        <v/>
      </c>
      <c r="F961" s="24"/>
      <c r="H961" s="52"/>
      <c r="L961" s="51"/>
    </row>
    <row r="962" spans="3:12" ht="21" customHeight="1" x14ac:dyDescent="0.2">
      <c r="C962" s="128" t="str">
        <f>IF(AND(D962="",A962=""),"",IF(ISBLANK(A962)," ",VLOOKUP(A962,'Tabla de equipos'!$B$3:$D$107,3,FALSE)))</f>
        <v/>
      </c>
      <c r="E962" s="130" t="str">
        <f t="shared" si="15"/>
        <v/>
      </c>
      <c r="F962" s="24"/>
      <c r="H962" s="52"/>
      <c r="L962" s="51"/>
    </row>
    <row r="963" spans="3:12" ht="21" customHeight="1" x14ac:dyDescent="0.2">
      <c r="C963" s="128" t="str">
        <f>IF(AND(D963="",A963=""),"",IF(ISBLANK(A963)," ",VLOOKUP(A963,'Tabla de equipos'!$B$3:$D$107,3,FALSE)))</f>
        <v/>
      </c>
      <c r="E963" s="130" t="str">
        <f t="shared" si="15"/>
        <v/>
      </c>
      <c r="F963" s="24"/>
      <c r="H963" s="52"/>
      <c r="L963" s="51"/>
    </row>
    <row r="964" spans="3:12" ht="21" customHeight="1" x14ac:dyDescent="0.2">
      <c r="C964" s="128" t="str">
        <f>IF(AND(D964="",A964=""),"",IF(ISBLANK(A964)," ",VLOOKUP(A964,'Tabla de equipos'!$B$3:$D$107,3,FALSE)))</f>
        <v/>
      </c>
      <c r="E964" s="130" t="str">
        <f t="shared" si="15"/>
        <v/>
      </c>
      <c r="F964" s="24"/>
      <c r="H964" s="52"/>
      <c r="L964" s="51"/>
    </row>
    <row r="965" spans="3:12" ht="21" customHeight="1" x14ac:dyDescent="0.2">
      <c r="C965" s="128" t="str">
        <f>IF(AND(D965="",A965=""),"",IF(ISBLANK(A965)," ",VLOOKUP(A965,'Tabla de equipos'!$B$3:$D$107,3,FALSE)))</f>
        <v/>
      </c>
      <c r="E965" s="130" t="str">
        <f t="shared" si="15"/>
        <v/>
      </c>
      <c r="F965" s="24"/>
      <c r="H965" s="52"/>
      <c r="L965" s="51"/>
    </row>
    <row r="966" spans="3:12" ht="21" customHeight="1" x14ac:dyDescent="0.2">
      <c r="C966" s="128" t="str">
        <f>IF(AND(D966="",A966=""),"",IF(ISBLANK(A966)," ",VLOOKUP(A966,'Tabla de equipos'!$B$3:$D$107,3,FALSE)))</f>
        <v/>
      </c>
      <c r="E966" s="130" t="str">
        <f t="shared" si="15"/>
        <v/>
      </c>
      <c r="F966" s="24"/>
      <c r="H966" s="52"/>
      <c r="L966" s="51"/>
    </row>
    <row r="967" spans="3:12" ht="21" customHeight="1" x14ac:dyDescent="0.2">
      <c r="C967" s="128" t="str">
        <f>IF(AND(D967="",A967=""),"",IF(ISBLANK(A967)," ",VLOOKUP(A967,'Tabla de equipos'!$B$3:$D$107,3,FALSE)))</f>
        <v/>
      </c>
      <c r="E967" s="130" t="str">
        <f t="shared" si="15"/>
        <v/>
      </c>
      <c r="F967" s="24"/>
      <c r="H967" s="52"/>
      <c r="L967" s="51"/>
    </row>
    <row r="968" spans="3:12" ht="21" customHeight="1" x14ac:dyDescent="0.2">
      <c r="C968" s="128" t="str">
        <f>IF(AND(D968="",A968=""),"",IF(ISBLANK(A968)," ",VLOOKUP(A968,'Tabla de equipos'!$B$3:$D$107,3,FALSE)))</f>
        <v/>
      </c>
      <c r="E968" s="130" t="str">
        <f t="shared" si="15"/>
        <v/>
      </c>
      <c r="F968" s="24"/>
      <c r="H968" s="52"/>
      <c r="L968" s="51"/>
    </row>
    <row r="969" spans="3:12" ht="21" customHeight="1" x14ac:dyDescent="0.2">
      <c r="C969" s="128" t="str">
        <f>IF(AND(D969="",A969=""),"",IF(ISBLANK(A969)," ",VLOOKUP(A969,'Tabla de equipos'!$B$3:$D$107,3,FALSE)))</f>
        <v/>
      </c>
      <c r="E969" s="130" t="str">
        <f t="shared" si="15"/>
        <v/>
      </c>
      <c r="F969" s="24"/>
      <c r="H969" s="52"/>
      <c r="L969" s="51"/>
    </row>
    <row r="970" spans="3:12" ht="21" customHeight="1" x14ac:dyDescent="0.2">
      <c r="C970" s="128" t="str">
        <f>IF(AND(D970="",A970=""),"",IF(ISBLANK(A970)," ",VLOOKUP(A970,'Tabla de equipos'!$B$3:$D$107,3,FALSE)))</f>
        <v/>
      </c>
      <c r="E970" s="130" t="str">
        <f t="shared" si="15"/>
        <v/>
      </c>
      <c r="F970" s="24"/>
      <c r="H970" s="52"/>
      <c r="L970" s="51"/>
    </row>
    <row r="971" spans="3:12" ht="21" customHeight="1" x14ac:dyDescent="0.2">
      <c r="C971" s="128" t="str">
        <f>IF(AND(D971="",A971=""),"",IF(ISBLANK(A971)," ",VLOOKUP(A971,'Tabla de equipos'!$B$3:$D$107,3,FALSE)))</f>
        <v/>
      </c>
      <c r="E971" s="130" t="str">
        <f t="shared" si="15"/>
        <v/>
      </c>
      <c r="F971" s="24"/>
      <c r="H971" s="52"/>
      <c r="L971" s="51"/>
    </row>
    <row r="972" spans="3:12" ht="21" customHeight="1" x14ac:dyDescent="0.2">
      <c r="C972" s="128" t="str">
        <f>IF(AND(D972="",A972=""),"",IF(ISBLANK(A972)," ",VLOOKUP(A972,'Tabla de equipos'!$B$3:$D$107,3,FALSE)))</f>
        <v/>
      </c>
      <c r="E972" s="130" t="str">
        <f t="shared" si="15"/>
        <v/>
      </c>
      <c r="F972" s="24"/>
      <c r="H972" s="52"/>
      <c r="L972" s="51"/>
    </row>
    <row r="973" spans="3:12" ht="21" customHeight="1" x14ac:dyDescent="0.2">
      <c r="C973" s="128" t="str">
        <f>IF(AND(D973="",A973=""),"",IF(ISBLANK(A973)," ",VLOOKUP(A973,'Tabla de equipos'!$B$3:$D$107,3,FALSE)))</f>
        <v/>
      </c>
      <c r="E973" s="130" t="str">
        <f t="shared" si="15"/>
        <v/>
      </c>
      <c r="F973" s="24"/>
      <c r="H973" s="52"/>
      <c r="L973" s="51"/>
    </row>
    <row r="974" spans="3:12" ht="21" customHeight="1" x14ac:dyDescent="0.2">
      <c r="C974" s="128" t="str">
        <f>IF(AND(D974="",A974=""),"",IF(ISBLANK(A974)," ",VLOOKUP(A974,'Tabla de equipos'!$B$3:$D$107,3,FALSE)))</f>
        <v/>
      </c>
      <c r="E974" s="130" t="str">
        <f t="shared" si="15"/>
        <v/>
      </c>
      <c r="F974" s="24"/>
      <c r="H974" s="52"/>
      <c r="L974" s="51"/>
    </row>
    <row r="975" spans="3:12" ht="21" customHeight="1" x14ac:dyDescent="0.2">
      <c r="C975" s="128" t="str">
        <f>IF(AND(D975="",A975=""),"",IF(ISBLANK(A975)," ",VLOOKUP(A975,'Tabla de equipos'!$B$3:$D$107,3,FALSE)))</f>
        <v/>
      </c>
      <c r="E975" s="130" t="str">
        <f t="shared" si="15"/>
        <v/>
      </c>
      <c r="F975" s="24"/>
      <c r="H975" s="52"/>
      <c r="L975" s="51"/>
    </row>
    <row r="976" spans="3:12" ht="21" customHeight="1" x14ac:dyDescent="0.2">
      <c r="C976" s="128" t="str">
        <f>IF(AND(D976="",A976=""),"",IF(ISBLANK(A976)," ",VLOOKUP(A976,'Tabla de equipos'!$B$3:$D$107,3,FALSE)))</f>
        <v/>
      </c>
      <c r="E976" s="130" t="str">
        <f t="shared" si="15"/>
        <v/>
      </c>
      <c r="F976" s="24"/>
      <c r="H976" s="52"/>
      <c r="L976" s="51"/>
    </row>
    <row r="977" spans="3:12" ht="21" customHeight="1" x14ac:dyDescent="0.2">
      <c r="C977" s="128" t="str">
        <f>IF(AND(D977="",A977=""),"",IF(ISBLANK(A977)," ",VLOOKUP(A977,'Tabla de equipos'!$B$3:$D$107,3,FALSE)))</f>
        <v/>
      </c>
      <c r="E977" s="130" t="str">
        <f t="shared" si="15"/>
        <v/>
      </c>
      <c r="F977" s="24"/>
      <c r="H977" s="52"/>
      <c r="L977" s="51"/>
    </row>
    <row r="978" spans="3:12" ht="21" customHeight="1" x14ac:dyDescent="0.2">
      <c r="C978" s="128" t="str">
        <f>IF(AND(D978="",A978=""),"",IF(ISBLANK(A978)," ",VLOOKUP(A978,'Tabla de equipos'!$B$3:$D$107,3,FALSE)))</f>
        <v/>
      </c>
      <c r="E978" s="130" t="str">
        <f t="shared" ref="E978:E1041" si="16">IF(AND(D978="",A978=""),"",IF(AND(A978="",D978&gt;0),"Falta especificar equipo/soporte",IF(AND(D978&gt;0,A978&lt;&gt;""),"","Falta incluir unidades")))</f>
        <v/>
      </c>
      <c r="F978" s="24"/>
      <c r="H978" s="52"/>
      <c r="L978" s="51"/>
    </row>
    <row r="979" spans="3:12" ht="21" customHeight="1" x14ac:dyDescent="0.2">
      <c r="C979" s="128" t="str">
        <f>IF(AND(D979="",A979=""),"",IF(ISBLANK(A979)," ",VLOOKUP(A979,'Tabla de equipos'!$B$3:$D$107,3,FALSE)))</f>
        <v/>
      </c>
      <c r="E979" s="130" t="str">
        <f t="shared" si="16"/>
        <v/>
      </c>
      <c r="F979" s="24"/>
      <c r="H979" s="52"/>
      <c r="L979" s="51"/>
    </row>
    <row r="980" spans="3:12" ht="21" customHeight="1" x14ac:dyDescent="0.2">
      <c r="C980" s="128" t="str">
        <f>IF(AND(D980="",A980=""),"",IF(ISBLANK(A980)," ",VLOOKUP(A980,'Tabla de equipos'!$B$3:$D$107,3,FALSE)))</f>
        <v/>
      </c>
      <c r="E980" s="130" t="str">
        <f t="shared" si="16"/>
        <v/>
      </c>
      <c r="F980" s="24"/>
      <c r="H980" s="52"/>
      <c r="L980" s="51"/>
    </row>
    <row r="981" spans="3:12" ht="21" customHeight="1" x14ac:dyDescent="0.2">
      <c r="C981" s="128" t="str">
        <f>IF(AND(D981="",A981=""),"",IF(ISBLANK(A981)," ",VLOOKUP(A981,'Tabla de equipos'!$B$3:$D$107,3,FALSE)))</f>
        <v/>
      </c>
      <c r="E981" s="130" t="str">
        <f t="shared" si="16"/>
        <v/>
      </c>
      <c r="F981" s="24"/>
      <c r="H981" s="52"/>
      <c r="L981" s="51"/>
    </row>
    <row r="982" spans="3:12" ht="21" customHeight="1" x14ac:dyDescent="0.2">
      <c r="C982" s="128" t="str">
        <f>IF(AND(D982="",A982=""),"",IF(ISBLANK(A982)," ",VLOOKUP(A982,'Tabla de equipos'!$B$3:$D$107,3,FALSE)))</f>
        <v/>
      </c>
      <c r="E982" s="130" t="str">
        <f t="shared" si="16"/>
        <v/>
      </c>
      <c r="F982" s="24"/>
      <c r="H982" s="52"/>
      <c r="L982" s="51"/>
    </row>
    <row r="983" spans="3:12" ht="21" customHeight="1" x14ac:dyDescent="0.2">
      <c r="C983" s="128" t="str">
        <f>IF(AND(D983="",A983=""),"",IF(ISBLANK(A983)," ",VLOOKUP(A983,'Tabla de equipos'!$B$3:$D$107,3,FALSE)))</f>
        <v/>
      </c>
      <c r="E983" s="130" t="str">
        <f t="shared" si="16"/>
        <v/>
      </c>
      <c r="F983" s="24"/>
      <c r="H983" s="52"/>
      <c r="L983" s="51"/>
    </row>
    <row r="984" spans="3:12" ht="21" customHeight="1" x14ac:dyDescent="0.2">
      <c r="C984" s="128" t="str">
        <f>IF(AND(D984="",A984=""),"",IF(ISBLANK(A984)," ",VLOOKUP(A984,'Tabla de equipos'!$B$3:$D$107,3,FALSE)))</f>
        <v/>
      </c>
      <c r="E984" s="130" t="str">
        <f t="shared" si="16"/>
        <v/>
      </c>
      <c r="F984" s="24"/>
      <c r="H984" s="52"/>
      <c r="L984" s="51"/>
    </row>
    <row r="985" spans="3:12" ht="21" customHeight="1" x14ac:dyDescent="0.2">
      <c r="C985" s="128" t="str">
        <f>IF(AND(D985="",A985=""),"",IF(ISBLANK(A985)," ",VLOOKUP(A985,'Tabla de equipos'!$B$3:$D$107,3,FALSE)))</f>
        <v/>
      </c>
      <c r="E985" s="130" t="str">
        <f t="shared" si="16"/>
        <v/>
      </c>
      <c r="F985" s="24"/>
      <c r="H985" s="52"/>
      <c r="L985" s="51"/>
    </row>
    <row r="986" spans="3:12" ht="21" customHeight="1" x14ac:dyDescent="0.2">
      <c r="C986" s="128" t="str">
        <f>IF(AND(D986="",A986=""),"",IF(ISBLANK(A986)," ",VLOOKUP(A986,'Tabla de equipos'!$B$3:$D$107,3,FALSE)))</f>
        <v/>
      </c>
      <c r="E986" s="130" t="str">
        <f t="shared" si="16"/>
        <v/>
      </c>
      <c r="F986" s="24"/>
      <c r="H986" s="52"/>
      <c r="L986" s="51"/>
    </row>
    <row r="987" spans="3:12" ht="21" customHeight="1" x14ac:dyDescent="0.2">
      <c r="C987" s="128" t="str">
        <f>IF(AND(D987="",A987=""),"",IF(ISBLANK(A987)," ",VLOOKUP(A987,'Tabla de equipos'!$B$3:$D$107,3,FALSE)))</f>
        <v/>
      </c>
      <c r="E987" s="130" t="str">
        <f t="shared" si="16"/>
        <v/>
      </c>
      <c r="F987" s="24"/>
      <c r="H987" s="52"/>
      <c r="L987" s="51"/>
    </row>
    <row r="988" spans="3:12" ht="21" customHeight="1" x14ac:dyDescent="0.2">
      <c r="C988" s="128" t="str">
        <f>IF(AND(D988="",A988=""),"",IF(ISBLANK(A988)," ",VLOOKUP(A988,'Tabla de equipos'!$B$3:$D$107,3,FALSE)))</f>
        <v/>
      </c>
      <c r="E988" s="130" t="str">
        <f t="shared" si="16"/>
        <v/>
      </c>
      <c r="F988" s="24"/>
      <c r="H988" s="52"/>
      <c r="L988" s="51"/>
    </row>
    <row r="989" spans="3:12" ht="21" customHeight="1" x14ac:dyDescent="0.2">
      <c r="C989" s="128" t="str">
        <f>IF(AND(D989="",A989=""),"",IF(ISBLANK(A989)," ",VLOOKUP(A989,'Tabla de equipos'!$B$3:$D$107,3,FALSE)))</f>
        <v/>
      </c>
      <c r="E989" s="130" t="str">
        <f t="shared" si="16"/>
        <v/>
      </c>
      <c r="F989" s="24"/>
      <c r="H989" s="52"/>
      <c r="L989" s="51"/>
    </row>
    <row r="990" spans="3:12" ht="21" customHeight="1" x14ac:dyDescent="0.2">
      <c r="C990" s="128" t="str">
        <f>IF(AND(D990="",A990=""),"",IF(ISBLANK(A990)," ",VLOOKUP(A990,'Tabla de equipos'!$B$3:$D$107,3,FALSE)))</f>
        <v/>
      </c>
      <c r="E990" s="130" t="str">
        <f t="shared" si="16"/>
        <v/>
      </c>
      <c r="F990" s="24"/>
      <c r="H990" s="52"/>
      <c r="L990" s="51"/>
    </row>
    <row r="991" spans="3:12" ht="21" customHeight="1" x14ac:dyDescent="0.2">
      <c r="C991" s="128" t="str">
        <f>IF(AND(D991="",A991=""),"",IF(ISBLANK(A991)," ",VLOOKUP(A991,'Tabla de equipos'!$B$3:$D$107,3,FALSE)))</f>
        <v/>
      </c>
      <c r="E991" s="130" t="str">
        <f t="shared" si="16"/>
        <v/>
      </c>
      <c r="F991" s="24"/>
      <c r="H991" s="52"/>
      <c r="L991" s="51"/>
    </row>
    <row r="992" spans="3:12" ht="21" customHeight="1" x14ac:dyDescent="0.2">
      <c r="C992" s="128" t="str">
        <f>IF(AND(D992="",A992=""),"",IF(ISBLANK(A992)," ",VLOOKUP(A992,'Tabla de equipos'!$B$3:$D$107,3,FALSE)))</f>
        <v/>
      </c>
      <c r="E992" s="130" t="str">
        <f t="shared" si="16"/>
        <v/>
      </c>
      <c r="F992" s="24"/>
      <c r="H992" s="52"/>
      <c r="L992" s="51"/>
    </row>
    <row r="993" spans="3:12" ht="21" customHeight="1" x14ac:dyDescent="0.2">
      <c r="C993" s="128" t="str">
        <f>IF(AND(D993="",A993=""),"",IF(ISBLANK(A993)," ",VLOOKUP(A993,'Tabla de equipos'!$B$3:$D$107,3,FALSE)))</f>
        <v/>
      </c>
      <c r="E993" s="130" t="str">
        <f t="shared" si="16"/>
        <v/>
      </c>
      <c r="F993" s="24"/>
      <c r="H993" s="52"/>
      <c r="L993" s="51"/>
    </row>
    <row r="994" spans="3:12" ht="21" customHeight="1" x14ac:dyDescent="0.2">
      <c r="C994" s="128" t="str">
        <f>IF(AND(D994="",A994=""),"",IF(ISBLANK(A994)," ",VLOOKUP(A994,'Tabla de equipos'!$B$3:$D$107,3,FALSE)))</f>
        <v/>
      </c>
      <c r="E994" s="130" t="str">
        <f t="shared" si="16"/>
        <v/>
      </c>
      <c r="F994" s="24"/>
      <c r="H994" s="52"/>
      <c r="L994" s="51"/>
    </row>
    <row r="995" spans="3:12" ht="21" customHeight="1" x14ac:dyDescent="0.2">
      <c r="C995" s="128" t="str">
        <f>IF(AND(D995="",A995=""),"",IF(ISBLANK(A995)," ",VLOOKUP(A995,'Tabla de equipos'!$B$3:$D$107,3,FALSE)))</f>
        <v/>
      </c>
      <c r="E995" s="130" t="str">
        <f t="shared" si="16"/>
        <v/>
      </c>
      <c r="F995" s="24"/>
      <c r="H995" s="52"/>
      <c r="L995" s="51"/>
    </row>
    <row r="996" spans="3:12" ht="21" customHeight="1" x14ac:dyDescent="0.2">
      <c r="C996" s="128" t="str">
        <f>IF(AND(D996="",A996=""),"",IF(ISBLANK(A996)," ",VLOOKUP(A996,'Tabla de equipos'!$B$3:$D$107,3,FALSE)))</f>
        <v/>
      </c>
      <c r="E996" s="130" t="str">
        <f t="shared" si="16"/>
        <v/>
      </c>
      <c r="F996" s="24"/>
      <c r="H996" s="52"/>
      <c r="L996" s="51"/>
    </row>
    <row r="997" spans="3:12" ht="21" customHeight="1" x14ac:dyDescent="0.2">
      <c r="C997" s="128" t="str">
        <f>IF(AND(D997="",A997=""),"",IF(ISBLANK(A997)," ",VLOOKUP(A997,'Tabla de equipos'!$B$3:$D$107,3,FALSE)))</f>
        <v/>
      </c>
      <c r="E997" s="130" t="str">
        <f t="shared" si="16"/>
        <v/>
      </c>
      <c r="F997" s="24"/>
      <c r="H997" s="52"/>
      <c r="L997" s="51"/>
    </row>
    <row r="998" spans="3:12" ht="21" customHeight="1" x14ac:dyDescent="0.2">
      <c r="C998" s="128" t="str">
        <f>IF(AND(D998="",A998=""),"",IF(ISBLANK(A998)," ",VLOOKUP(A998,'Tabla de equipos'!$B$3:$D$107,3,FALSE)))</f>
        <v/>
      </c>
      <c r="E998" s="130" t="str">
        <f t="shared" si="16"/>
        <v/>
      </c>
      <c r="F998" s="24"/>
      <c r="H998" s="52"/>
      <c r="L998" s="51"/>
    </row>
    <row r="999" spans="3:12" ht="21" customHeight="1" x14ac:dyDescent="0.2">
      <c r="C999" s="128" t="str">
        <f>IF(AND(D999="",A999=""),"",IF(ISBLANK(A999)," ",VLOOKUP(A999,'Tabla de equipos'!$B$3:$D$107,3,FALSE)))</f>
        <v/>
      </c>
      <c r="E999" s="130" t="str">
        <f t="shared" si="16"/>
        <v/>
      </c>
      <c r="F999" s="24"/>
      <c r="H999" s="52"/>
      <c r="L999" s="51"/>
    </row>
    <row r="1000" spans="3:12" ht="21" customHeight="1" x14ac:dyDescent="0.2">
      <c r="C1000" s="128" t="str">
        <f>IF(AND(D1000="",A1000=""),"",IF(ISBLANK(A1000)," ",VLOOKUP(A1000,'Tabla de equipos'!$B$3:$D$107,3,FALSE)))</f>
        <v/>
      </c>
      <c r="E1000" s="130" t="str">
        <f t="shared" si="16"/>
        <v/>
      </c>
      <c r="F1000" s="24"/>
      <c r="H1000" s="52"/>
      <c r="L1000" s="51"/>
    </row>
    <row r="1001" spans="3:12" ht="21" customHeight="1" x14ac:dyDescent="0.2">
      <c r="C1001" s="128" t="str">
        <f>IF(AND(D1001="",A1001=""),"",IF(ISBLANK(A1001)," ",VLOOKUP(A1001,'Tabla de equipos'!$B$3:$D$107,3,FALSE)))</f>
        <v/>
      </c>
      <c r="E1001" s="130" t="str">
        <f t="shared" si="16"/>
        <v/>
      </c>
      <c r="F1001" s="24"/>
      <c r="H1001" s="52"/>
      <c r="L1001" s="51"/>
    </row>
    <row r="1002" spans="3:12" ht="21" customHeight="1" x14ac:dyDescent="0.2">
      <c r="C1002" s="128" t="str">
        <f>IF(AND(D1002="",A1002=""),"",IF(ISBLANK(A1002)," ",VLOOKUP(A1002,'Tabla de equipos'!$B$3:$D$107,3,FALSE)))</f>
        <v/>
      </c>
      <c r="E1002" s="130" t="str">
        <f t="shared" si="16"/>
        <v/>
      </c>
      <c r="F1002" s="24"/>
      <c r="H1002" s="52"/>
      <c r="L1002" s="51"/>
    </row>
    <row r="1003" spans="3:12" ht="21" customHeight="1" x14ac:dyDescent="0.2">
      <c r="C1003" s="128" t="str">
        <f>IF(AND(D1003="",A1003=""),"",IF(ISBLANK(A1003)," ",VLOOKUP(A1003,'Tabla de equipos'!$B$3:$D$107,3,FALSE)))</f>
        <v/>
      </c>
      <c r="E1003" s="130" t="str">
        <f t="shared" si="16"/>
        <v/>
      </c>
      <c r="F1003" s="24"/>
      <c r="H1003" s="52"/>
      <c r="L1003" s="51"/>
    </row>
    <row r="1004" spans="3:12" ht="21" customHeight="1" x14ac:dyDescent="0.2">
      <c r="C1004" s="128" t="str">
        <f>IF(AND(D1004="",A1004=""),"",IF(ISBLANK(A1004)," ",VLOOKUP(A1004,'Tabla de equipos'!$B$3:$D$107,3,FALSE)))</f>
        <v/>
      </c>
      <c r="E1004" s="130" t="str">
        <f t="shared" si="16"/>
        <v/>
      </c>
      <c r="F1004" s="24"/>
      <c r="H1004" s="52"/>
      <c r="L1004" s="51"/>
    </row>
    <row r="1005" spans="3:12" ht="21" customHeight="1" x14ac:dyDescent="0.2">
      <c r="C1005" s="128" t="str">
        <f>IF(AND(D1005="",A1005=""),"",IF(ISBLANK(A1005)," ",VLOOKUP(A1005,'Tabla de equipos'!$B$3:$D$107,3,FALSE)))</f>
        <v/>
      </c>
      <c r="E1005" s="130" t="str">
        <f t="shared" si="16"/>
        <v/>
      </c>
      <c r="F1005" s="24"/>
      <c r="H1005" s="52"/>
      <c r="L1005" s="51"/>
    </row>
    <row r="1006" spans="3:12" ht="21" customHeight="1" x14ac:dyDescent="0.2">
      <c r="C1006" s="128" t="str">
        <f>IF(AND(D1006="",A1006=""),"",IF(ISBLANK(A1006)," ",VLOOKUP(A1006,'Tabla de equipos'!$B$3:$D$107,3,FALSE)))</f>
        <v/>
      </c>
      <c r="E1006" s="130" t="str">
        <f t="shared" si="16"/>
        <v/>
      </c>
      <c r="F1006" s="24"/>
      <c r="H1006" s="52"/>
      <c r="L1006" s="51"/>
    </row>
    <row r="1007" spans="3:12" ht="21" customHeight="1" x14ac:dyDescent="0.2">
      <c r="C1007" s="128" t="str">
        <f>IF(AND(D1007="",A1007=""),"",IF(ISBLANK(A1007)," ",VLOOKUP(A1007,'Tabla de equipos'!$B$3:$D$107,3,FALSE)))</f>
        <v/>
      </c>
      <c r="E1007" s="130" t="str">
        <f t="shared" si="16"/>
        <v/>
      </c>
      <c r="F1007" s="24"/>
      <c r="H1007" s="52"/>
      <c r="L1007" s="51"/>
    </row>
    <row r="1008" spans="3:12" ht="21" customHeight="1" x14ac:dyDescent="0.2">
      <c r="C1008" s="128" t="str">
        <f>IF(AND(D1008="",A1008=""),"",IF(ISBLANK(A1008)," ",VLOOKUP(A1008,'Tabla de equipos'!$B$3:$D$107,3,FALSE)))</f>
        <v/>
      </c>
      <c r="E1008" s="130" t="str">
        <f t="shared" si="16"/>
        <v/>
      </c>
      <c r="F1008" s="24"/>
      <c r="H1008" s="52"/>
      <c r="L1008" s="51"/>
    </row>
    <row r="1009" spans="3:12" ht="21" customHeight="1" x14ac:dyDescent="0.2">
      <c r="C1009" s="128" t="str">
        <f>IF(AND(D1009="",A1009=""),"",IF(ISBLANK(A1009)," ",VLOOKUP(A1009,'Tabla de equipos'!$B$3:$D$107,3,FALSE)))</f>
        <v/>
      </c>
      <c r="E1009" s="130" t="str">
        <f t="shared" si="16"/>
        <v/>
      </c>
      <c r="F1009" s="24"/>
      <c r="H1009" s="52"/>
      <c r="L1009" s="51"/>
    </row>
    <row r="1010" spans="3:12" ht="21" customHeight="1" x14ac:dyDescent="0.2">
      <c r="C1010" s="128" t="str">
        <f>IF(AND(D1010="",A1010=""),"",IF(ISBLANK(A1010)," ",VLOOKUP(A1010,'Tabla de equipos'!$B$3:$D$107,3,FALSE)))</f>
        <v/>
      </c>
      <c r="E1010" s="130" t="str">
        <f t="shared" si="16"/>
        <v/>
      </c>
      <c r="F1010" s="24"/>
      <c r="H1010" s="52"/>
      <c r="L1010" s="51"/>
    </row>
    <row r="1011" spans="3:12" ht="21" customHeight="1" x14ac:dyDescent="0.2">
      <c r="C1011" s="128" t="str">
        <f>IF(AND(D1011="",A1011=""),"",IF(ISBLANK(A1011)," ",VLOOKUP(A1011,'Tabla de equipos'!$B$3:$D$107,3,FALSE)))</f>
        <v/>
      </c>
      <c r="E1011" s="130" t="str">
        <f t="shared" si="16"/>
        <v/>
      </c>
      <c r="F1011" s="24"/>
      <c r="H1011" s="52"/>
      <c r="L1011" s="51"/>
    </row>
    <row r="1012" spans="3:12" ht="21" customHeight="1" x14ac:dyDescent="0.2">
      <c r="C1012" s="128" t="str">
        <f>IF(AND(D1012="",A1012=""),"",IF(ISBLANK(A1012)," ",VLOOKUP(A1012,'Tabla de equipos'!$B$3:$D$107,3,FALSE)))</f>
        <v/>
      </c>
      <c r="E1012" s="130" t="str">
        <f t="shared" si="16"/>
        <v/>
      </c>
      <c r="F1012" s="24"/>
      <c r="H1012" s="52"/>
      <c r="L1012" s="51"/>
    </row>
    <row r="1013" spans="3:12" ht="21" customHeight="1" x14ac:dyDescent="0.2">
      <c r="C1013" s="128" t="str">
        <f>IF(AND(D1013="",A1013=""),"",IF(ISBLANK(A1013)," ",VLOOKUP(A1013,'Tabla de equipos'!$B$3:$D$107,3,FALSE)))</f>
        <v/>
      </c>
      <c r="E1013" s="130" t="str">
        <f t="shared" si="16"/>
        <v/>
      </c>
      <c r="F1013" s="24"/>
      <c r="H1013" s="52"/>
      <c r="L1013" s="51"/>
    </row>
    <row r="1014" spans="3:12" ht="21" customHeight="1" x14ac:dyDescent="0.2">
      <c r="C1014" s="128" t="str">
        <f>IF(AND(D1014="",A1014=""),"",IF(ISBLANK(A1014)," ",VLOOKUP(A1014,'Tabla de equipos'!$B$3:$D$107,3,FALSE)))</f>
        <v/>
      </c>
      <c r="E1014" s="130" t="str">
        <f t="shared" si="16"/>
        <v/>
      </c>
      <c r="F1014" s="24"/>
      <c r="H1014" s="52"/>
      <c r="L1014" s="51"/>
    </row>
    <row r="1015" spans="3:12" ht="21" customHeight="1" x14ac:dyDescent="0.2">
      <c r="C1015" s="128" t="str">
        <f>IF(AND(D1015="",A1015=""),"",IF(ISBLANK(A1015)," ",VLOOKUP(A1015,'Tabla de equipos'!$B$3:$D$107,3,FALSE)))</f>
        <v/>
      </c>
      <c r="E1015" s="130" t="str">
        <f t="shared" si="16"/>
        <v/>
      </c>
      <c r="F1015" s="24"/>
      <c r="H1015" s="52"/>
      <c r="L1015" s="51"/>
    </row>
    <row r="1016" spans="3:12" ht="21" customHeight="1" x14ac:dyDescent="0.2">
      <c r="C1016" s="128" t="str">
        <f>IF(AND(D1016="",A1016=""),"",IF(ISBLANK(A1016)," ",VLOOKUP(A1016,'Tabla de equipos'!$B$3:$D$107,3,FALSE)))</f>
        <v/>
      </c>
      <c r="E1016" s="130" t="str">
        <f t="shared" si="16"/>
        <v/>
      </c>
      <c r="F1016" s="24"/>
      <c r="H1016" s="52"/>
      <c r="L1016" s="51"/>
    </row>
    <row r="1017" spans="3:12" ht="21" customHeight="1" x14ac:dyDescent="0.2">
      <c r="C1017" s="128" t="str">
        <f>IF(AND(D1017="",A1017=""),"",IF(ISBLANK(A1017)," ",VLOOKUP(A1017,'Tabla de equipos'!$B$3:$D$107,3,FALSE)))</f>
        <v/>
      </c>
      <c r="E1017" s="130" t="str">
        <f t="shared" si="16"/>
        <v/>
      </c>
      <c r="F1017" s="24"/>
      <c r="H1017" s="52"/>
      <c r="L1017" s="51"/>
    </row>
    <row r="1018" spans="3:12" ht="21" customHeight="1" x14ac:dyDescent="0.2">
      <c r="C1018" s="128" t="str">
        <f>IF(AND(D1018="",A1018=""),"",IF(ISBLANK(A1018)," ",VLOOKUP(A1018,'Tabla de equipos'!$B$3:$D$107,3,FALSE)))</f>
        <v/>
      </c>
      <c r="E1018" s="130" t="str">
        <f t="shared" si="16"/>
        <v/>
      </c>
      <c r="F1018" s="24"/>
      <c r="H1018" s="52"/>
      <c r="L1018" s="51"/>
    </row>
    <row r="1019" spans="3:12" ht="21" customHeight="1" x14ac:dyDescent="0.2">
      <c r="C1019" s="128" t="str">
        <f>IF(AND(D1019="",A1019=""),"",IF(ISBLANK(A1019)," ",VLOOKUP(A1019,'Tabla de equipos'!$B$3:$D$107,3,FALSE)))</f>
        <v/>
      </c>
      <c r="E1019" s="130" t="str">
        <f t="shared" si="16"/>
        <v/>
      </c>
      <c r="F1019" s="24"/>
      <c r="H1019" s="52"/>
      <c r="L1019" s="51"/>
    </row>
    <row r="1020" spans="3:12" ht="21" customHeight="1" x14ac:dyDescent="0.2">
      <c r="C1020" s="128" t="str">
        <f>IF(AND(D1020="",A1020=""),"",IF(ISBLANK(A1020)," ",VLOOKUP(A1020,'Tabla de equipos'!$B$3:$D$107,3,FALSE)))</f>
        <v/>
      </c>
      <c r="E1020" s="130" t="str">
        <f t="shared" si="16"/>
        <v/>
      </c>
      <c r="F1020" s="24"/>
      <c r="H1020" s="52"/>
      <c r="L1020" s="51"/>
    </row>
    <row r="1021" spans="3:12" ht="21" customHeight="1" x14ac:dyDescent="0.2">
      <c r="C1021" s="128" t="str">
        <f>IF(AND(D1021="",A1021=""),"",IF(ISBLANK(A1021)," ",VLOOKUP(A1021,'Tabla de equipos'!$B$3:$D$107,3,FALSE)))</f>
        <v/>
      </c>
      <c r="E1021" s="130" t="str">
        <f t="shared" si="16"/>
        <v/>
      </c>
      <c r="F1021" s="24"/>
      <c r="H1021" s="52"/>
      <c r="L1021" s="51"/>
    </row>
    <row r="1022" spans="3:12" ht="21" customHeight="1" x14ac:dyDescent="0.2">
      <c r="C1022" s="128" t="str">
        <f>IF(AND(D1022="",A1022=""),"",IF(ISBLANK(A1022)," ",VLOOKUP(A1022,'Tabla de equipos'!$B$3:$D$107,3,FALSE)))</f>
        <v/>
      </c>
      <c r="E1022" s="130" t="str">
        <f t="shared" si="16"/>
        <v/>
      </c>
      <c r="F1022" s="24"/>
      <c r="H1022" s="52"/>
      <c r="L1022" s="51"/>
    </row>
    <row r="1023" spans="3:12" ht="21" customHeight="1" x14ac:dyDescent="0.2">
      <c r="C1023" s="128" t="str">
        <f>IF(AND(D1023="",A1023=""),"",IF(ISBLANK(A1023)," ",VLOOKUP(A1023,'Tabla de equipos'!$B$3:$D$107,3,FALSE)))</f>
        <v/>
      </c>
      <c r="E1023" s="130" t="str">
        <f t="shared" si="16"/>
        <v/>
      </c>
      <c r="F1023" s="24"/>
      <c r="H1023" s="52"/>
      <c r="L1023" s="51"/>
    </row>
    <row r="1024" spans="3:12" ht="21" customHeight="1" x14ac:dyDescent="0.2">
      <c r="C1024" s="128" t="str">
        <f>IF(AND(D1024="",A1024=""),"",IF(ISBLANK(A1024)," ",VLOOKUP(A1024,'Tabla de equipos'!$B$3:$D$107,3,FALSE)))</f>
        <v/>
      </c>
      <c r="E1024" s="130" t="str">
        <f t="shared" si="16"/>
        <v/>
      </c>
      <c r="F1024" s="24"/>
      <c r="H1024" s="52"/>
      <c r="L1024" s="51"/>
    </row>
    <row r="1025" spans="3:12" ht="21" customHeight="1" x14ac:dyDescent="0.2">
      <c r="C1025" s="128" t="str">
        <f>IF(AND(D1025="",A1025=""),"",IF(ISBLANK(A1025)," ",VLOOKUP(A1025,'Tabla de equipos'!$B$3:$D$107,3,FALSE)))</f>
        <v/>
      </c>
      <c r="E1025" s="130" t="str">
        <f t="shared" si="16"/>
        <v/>
      </c>
      <c r="F1025" s="24"/>
      <c r="H1025" s="52"/>
      <c r="L1025" s="51"/>
    </row>
    <row r="1026" spans="3:12" ht="21" customHeight="1" x14ac:dyDescent="0.2">
      <c r="C1026" s="128" t="str">
        <f>IF(AND(D1026="",A1026=""),"",IF(ISBLANK(A1026)," ",VLOOKUP(A1026,'Tabla de equipos'!$B$3:$D$107,3,FALSE)))</f>
        <v/>
      </c>
      <c r="E1026" s="130" t="str">
        <f t="shared" si="16"/>
        <v/>
      </c>
      <c r="F1026" s="24"/>
      <c r="H1026" s="52"/>
      <c r="L1026" s="51"/>
    </row>
    <row r="1027" spans="3:12" ht="21" customHeight="1" x14ac:dyDescent="0.2">
      <c r="C1027" s="128" t="str">
        <f>IF(AND(D1027="",A1027=""),"",IF(ISBLANK(A1027)," ",VLOOKUP(A1027,'Tabla de equipos'!$B$3:$D$107,3,FALSE)))</f>
        <v/>
      </c>
      <c r="E1027" s="130" t="str">
        <f t="shared" si="16"/>
        <v/>
      </c>
      <c r="F1027" s="24"/>
      <c r="H1027" s="52"/>
      <c r="L1027" s="51"/>
    </row>
    <row r="1028" spans="3:12" ht="21" customHeight="1" x14ac:dyDescent="0.2">
      <c r="C1028" s="128" t="str">
        <f>IF(AND(D1028="",A1028=""),"",IF(ISBLANK(A1028)," ",VLOOKUP(A1028,'Tabla de equipos'!$B$3:$D$107,3,FALSE)))</f>
        <v/>
      </c>
      <c r="E1028" s="130" t="str">
        <f t="shared" si="16"/>
        <v/>
      </c>
      <c r="F1028" s="24"/>
      <c r="H1028" s="52"/>
      <c r="L1028" s="51"/>
    </row>
    <row r="1029" spans="3:12" ht="21" customHeight="1" x14ac:dyDescent="0.2">
      <c r="C1029" s="128" t="str">
        <f>IF(AND(D1029="",A1029=""),"",IF(ISBLANK(A1029)," ",VLOOKUP(A1029,'Tabla de equipos'!$B$3:$D$107,3,FALSE)))</f>
        <v/>
      </c>
      <c r="E1029" s="130" t="str">
        <f t="shared" si="16"/>
        <v/>
      </c>
      <c r="F1029" s="24"/>
      <c r="H1029" s="52"/>
      <c r="L1029" s="51"/>
    </row>
    <row r="1030" spans="3:12" ht="21" customHeight="1" x14ac:dyDescent="0.2">
      <c r="C1030" s="128" t="str">
        <f>IF(AND(D1030="",A1030=""),"",IF(ISBLANK(A1030)," ",VLOOKUP(A1030,'Tabla de equipos'!$B$3:$D$107,3,FALSE)))</f>
        <v/>
      </c>
      <c r="E1030" s="130" t="str">
        <f t="shared" si="16"/>
        <v/>
      </c>
      <c r="F1030" s="24"/>
      <c r="H1030" s="52"/>
      <c r="L1030" s="51"/>
    </row>
    <row r="1031" spans="3:12" ht="21" customHeight="1" x14ac:dyDescent="0.2">
      <c r="C1031" s="128" t="str">
        <f>IF(AND(D1031="",A1031=""),"",IF(ISBLANK(A1031)," ",VLOOKUP(A1031,'Tabla de equipos'!$B$3:$D$107,3,FALSE)))</f>
        <v/>
      </c>
      <c r="E1031" s="130" t="str">
        <f t="shared" si="16"/>
        <v/>
      </c>
      <c r="F1031" s="24"/>
      <c r="H1031" s="52"/>
      <c r="L1031" s="51"/>
    </row>
    <row r="1032" spans="3:12" ht="21" customHeight="1" x14ac:dyDescent="0.2">
      <c r="C1032" s="128" t="str">
        <f>IF(AND(D1032="",A1032=""),"",IF(ISBLANK(A1032)," ",VLOOKUP(A1032,'Tabla de equipos'!$B$3:$D$107,3,FALSE)))</f>
        <v/>
      </c>
      <c r="E1032" s="130" t="str">
        <f t="shared" si="16"/>
        <v/>
      </c>
      <c r="F1032" s="24"/>
      <c r="H1032" s="52"/>
      <c r="L1032" s="51"/>
    </row>
    <row r="1033" spans="3:12" ht="21" customHeight="1" x14ac:dyDescent="0.2">
      <c r="C1033" s="128" t="str">
        <f>IF(AND(D1033="",A1033=""),"",IF(ISBLANK(A1033)," ",VLOOKUP(A1033,'Tabla de equipos'!$B$3:$D$107,3,FALSE)))</f>
        <v/>
      </c>
      <c r="E1033" s="130" t="str">
        <f t="shared" si="16"/>
        <v/>
      </c>
      <c r="F1033" s="24"/>
      <c r="H1033" s="52"/>
      <c r="L1033" s="51"/>
    </row>
    <row r="1034" spans="3:12" ht="21" customHeight="1" x14ac:dyDescent="0.2">
      <c r="C1034" s="128" t="str">
        <f>IF(AND(D1034="",A1034=""),"",IF(ISBLANK(A1034)," ",VLOOKUP(A1034,'Tabla de equipos'!$B$3:$D$107,3,FALSE)))</f>
        <v/>
      </c>
      <c r="E1034" s="130" t="str">
        <f t="shared" si="16"/>
        <v/>
      </c>
      <c r="F1034" s="24"/>
      <c r="H1034" s="52"/>
      <c r="L1034" s="51"/>
    </row>
    <row r="1035" spans="3:12" ht="21" customHeight="1" x14ac:dyDescent="0.2">
      <c r="C1035" s="128" t="str">
        <f>IF(AND(D1035="",A1035=""),"",IF(ISBLANK(A1035)," ",VLOOKUP(A1035,'Tabla de equipos'!$B$3:$D$107,3,FALSE)))</f>
        <v/>
      </c>
      <c r="E1035" s="130" t="str">
        <f t="shared" si="16"/>
        <v/>
      </c>
      <c r="F1035" s="24"/>
      <c r="H1035" s="52"/>
      <c r="L1035" s="51"/>
    </row>
    <row r="1036" spans="3:12" ht="21" customHeight="1" x14ac:dyDescent="0.2">
      <c r="C1036" s="128" t="str">
        <f>IF(AND(D1036="",A1036=""),"",IF(ISBLANK(A1036)," ",VLOOKUP(A1036,'Tabla de equipos'!$B$3:$D$107,3,FALSE)))</f>
        <v/>
      </c>
      <c r="E1036" s="130" t="str">
        <f t="shared" si="16"/>
        <v/>
      </c>
      <c r="F1036" s="24"/>
      <c r="H1036" s="52"/>
      <c r="L1036" s="51"/>
    </row>
    <row r="1037" spans="3:12" ht="21" customHeight="1" x14ac:dyDescent="0.2">
      <c r="C1037" s="128" t="str">
        <f>IF(AND(D1037="",A1037=""),"",IF(ISBLANK(A1037)," ",VLOOKUP(A1037,'Tabla de equipos'!$B$3:$D$107,3,FALSE)))</f>
        <v/>
      </c>
      <c r="E1037" s="130" t="str">
        <f t="shared" si="16"/>
        <v/>
      </c>
      <c r="F1037" s="24"/>
      <c r="H1037" s="52"/>
      <c r="L1037" s="51"/>
    </row>
    <row r="1038" spans="3:12" ht="21" customHeight="1" x14ac:dyDescent="0.2">
      <c r="C1038" s="128" t="str">
        <f>IF(AND(D1038="",A1038=""),"",IF(ISBLANK(A1038)," ",VLOOKUP(A1038,'Tabla de equipos'!$B$3:$D$107,3,FALSE)))</f>
        <v/>
      </c>
      <c r="E1038" s="130" t="str">
        <f t="shared" si="16"/>
        <v/>
      </c>
      <c r="F1038" s="24"/>
      <c r="H1038" s="52"/>
      <c r="L1038" s="51"/>
    </row>
    <row r="1039" spans="3:12" ht="21" customHeight="1" x14ac:dyDescent="0.2">
      <c r="C1039" s="128" t="str">
        <f>IF(AND(D1039="",A1039=""),"",IF(ISBLANK(A1039)," ",VLOOKUP(A1039,'Tabla de equipos'!$B$3:$D$107,3,FALSE)))</f>
        <v/>
      </c>
      <c r="E1039" s="130" t="str">
        <f t="shared" si="16"/>
        <v/>
      </c>
      <c r="F1039" s="24"/>
      <c r="H1039" s="52"/>
      <c r="L1039" s="51"/>
    </row>
    <row r="1040" spans="3:12" ht="21" customHeight="1" x14ac:dyDescent="0.2">
      <c r="C1040" s="128" t="str">
        <f>IF(AND(D1040="",A1040=""),"",IF(ISBLANK(A1040)," ",VLOOKUP(A1040,'Tabla de equipos'!$B$3:$D$107,3,FALSE)))</f>
        <v/>
      </c>
      <c r="E1040" s="130" t="str">
        <f t="shared" si="16"/>
        <v/>
      </c>
      <c r="F1040" s="24"/>
      <c r="H1040" s="52"/>
      <c r="L1040" s="51"/>
    </row>
    <row r="1041" spans="3:12" ht="21" customHeight="1" x14ac:dyDescent="0.2">
      <c r="C1041" s="128" t="str">
        <f>IF(AND(D1041="",A1041=""),"",IF(ISBLANK(A1041)," ",VLOOKUP(A1041,'Tabla de equipos'!$B$3:$D$107,3,FALSE)))</f>
        <v/>
      </c>
      <c r="E1041" s="130" t="str">
        <f t="shared" si="16"/>
        <v/>
      </c>
      <c r="F1041" s="24"/>
      <c r="H1041" s="52"/>
      <c r="L1041" s="51"/>
    </row>
    <row r="1042" spans="3:12" ht="21" customHeight="1" x14ac:dyDescent="0.2">
      <c r="C1042" s="128" t="str">
        <f>IF(AND(D1042="",A1042=""),"",IF(ISBLANK(A1042)," ",VLOOKUP(A1042,'Tabla de equipos'!$B$3:$D$107,3,FALSE)))</f>
        <v/>
      </c>
      <c r="E1042" s="130" t="str">
        <f t="shared" ref="E1042:E1105" si="17">IF(AND(D1042="",A1042=""),"",IF(AND(A1042="",D1042&gt;0),"Falta especificar equipo/soporte",IF(AND(D1042&gt;0,A1042&lt;&gt;""),"","Falta incluir unidades")))</f>
        <v/>
      </c>
      <c r="F1042" s="24"/>
      <c r="H1042" s="52"/>
      <c r="L1042" s="51"/>
    </row>
    <row r="1043" spans="3:12" ht="21" customHeight="1" x14ac:dyDescent="0.2">
      <c r="C1043" s="128" t="str">
        <f>IF(AND(D1043="",A1043=""),"",IF(ISBLANK(A1043)," ",VLOOKUP(A1043,'Tabla de equipos'!$B$3:$D$107,3,FALSE)))</f>
        <v/>
      </c>
      <c r="E1043" s="130" t="str">
        <f t="shared" si="17"/>
        <v/>
      </c>
      <c r="F1043" s="24"/>
      <c r="H1043" s="52"/>
      <c r="L1043" s="51"/>
    </row>
    <row r="1044" spans="3:12" ht="21" customHeight="1" x14ac:dyDescent="0.2">
      <c r="C1044" s="128" t="str">
        <f>IF(AND(D1044="",A1044=""),"",IF(ISBLANK(A1044)," ",VLOOKUP(A1044,'Tabla de equipos'!$B$3:$D$107,3,FALSE)))</f>
        <v/>
      </c>
      <c r="E1044" s="130" t="str">
        <f t="shared" si="17"/>
        <v/>
      </c>
      <c r="F1044" s="24"/>
      <c r="H1044" s="52"/>
      <c r="L1044" s="51"/>
    </row>
    <row r="1045" spans="3:12" ht="21" customHeight="1" x14ac:dyDescent="0.2">
      <c r="C1045" s="128" t="str">
        <f>IF(AND(D1045="",A1045=""),"",IF(ISBLANK(A1045)," ",VLOOKUP(A1045,'Tabla de equipos'!$B$3:$D$107,3,FALSE)))</f>
        <v/>
      </c>
      <c r="E1045" s="130" t="str">
        <f t="shared" si="17"/>
        <v/>
      </c>
      <c r="F1045" s="24"/>
      <c r="H1045" s="52"/>
      <c r="L1045" s="51"/>
    </row>
    <row r="1046" spans="3:12" ht="21" customHeight="1" x14ac:dyDescent="0.2">
      <c r="C1046" s="128" t="str">
        <f>IF(AND(D1046="",A1046=""),"",IF(ISBLANK(A1046)," ",VLOOKUP(A1046,'Tabla de equipos'!$B$3:$D$107,3,FALSE)))</f>
        <v/>
      </c>
      <c r="E1046" s="130" t="str">
        <f t="shared" si="17"/>
        <v/>
      </c>
      <c r="F1046" s="24"/>
      <c r="H1046" s="52"/>
      <c r="L1046" s="51"/>
    </row>
    <row r="1047" spans="3:12" ht="21" customHeight="1" x14ac:dyDescent="0.2">
      <c r="C1047" s="128" t="str">
        <f>IF(AND(D1047="",A1047=""),"",IF(ISBLANK(A1047)," ",VLOOKUP(A1047,'Tabla de equipos'!$B$3:$D$107,3,FALSE)))</f>
        <v/>
      </c>
      <c r="E1047" s="130" t="str">
        <f t="shared" si="17"/>
        <v/>
      </c>
      <c r="F1047" s="24"/>
      <c r="H1047" s="52"/>
      <c r="L1047" s="51"/>
    </row>
    <row r="1048" spans="3:12" ht="21" customHeight="1" x14ac:dyDescent="0.2">
      <c r="C1048" s="128" t="str">
        <f>IF(AND(D1048="",A1048=""),"",IF(ISBLANK(A1048)," ",VLOOKUP(A1048,'Tabla de equipos'!$B$3:$D$107,3,FALSE)))</f>
        <v/>
      </c>
      <c r="E1048" s="130" t="str">
        <f t="shared" si="17"/>
        <v/>
      </c>
      <c r="F1048" s="24"/>
      <c r="H1048" s="52"/>
      <c r="L1048" s="51"/>
    </row>
    <row r="1049" spans="3:12" ht="21" customHeight="1" x14ac:dyDescent="0.2">
      <c r="C1049" s="128" t="str">
        <f>IF(AND(D1049="",A1049=""),"",IF(ISBLANK(A1049)," ",VLOOKUP(A1049,'Tabla de equipos'!$B$3:$D$107,3,FALSE)))</f>
        <v/>
      </c>
      <c r="E1049" s="130" t="str">
        <f t="shared" si="17"/>
        <v/>
      </c>
      <c r="F1049" s="24"/>
      <c r="H1049" s="52"/>
      <c r="L1049" s="51"/>
    </row>
    <row r="1050" spans="3:12" ht="21" customHeight="1" x14ac:dyDescent="0.2">
      <c r="C1050" s="128" t="str">
        <f>IF(AND(D1050="",A1050=""),"",IF(ISBLANK(A1050)," ",VLOOKUP(A1050,'Tabla de equipos'!$B$3:$D$107,3,FALSE)))</f>
        <v/>
      </c>
      <c r="E1050" s="130" t="str">
        <f t="shared" si="17"/>
        <v/>
      </c>
      <c r="F1050" s="24"/>
      <c r="H1050" s="52"/>
      <c r="L1050" s="51"/>
    </row>
    <row r="1051" spans="3:12" ht="21" customHeight="1" x14ac:dyDescent="0.2">
      <c r="C1051" s="128" t="str">
        <f>IF(AND(D1051="",A1051=""),"",IF(ISBLANK(A1051)," ",VLOOKUP(A1051,'Tabla de equipos'!$B$3:$D$107,3,FALSE)))</f>
        <v/>
      </c>
      <c r="E1051" s="130" t="str">
        <f t="shared" si="17"/>
        <v/>
      </c>
      <c r="F1051" s="24"/>
      <c r="H1051" s="52"/>
      <c r="L1051" s="51"/>
    </row>
    <row r="1052" spans="3:12" ht="21" customHeight="1" x14ac:dyDescent="0.2">
      <c r="C1052" s="128" t="str">
        <f>IF(AND(D1052="",A1052=""),"",IF(ISBLANK(A1052)," ",VLOOKUP(A1052,'Tabla de equipos'!$B$3:$D$107,3,FALSE)))</f>
        <v/>
      </c>
      <c r="E1052" s="130" t="str">
        <f t="shared" si="17"/>
        <v/>
      </c>
      <c r="F1052" s="24"/>
      <c r="H1052" s="52"/>
      <c r="L1052" s="51"/>
    </row>
    <row r="1053" spans="3:12" ht="21" customHeight="1" x14ac:dyDescent="0.2">
      <c r="C1053" s="128" t="str">
        <f>IF(AND(D1053="",A1053=""),"",IF(ISBLANK(A1053)," ",VLOOKUP(A1053,'Tabla de equipos'!$B$3:$D$107,3,FALSE)))</f>
        <v/>
      </c>
      <c r="E1053" s="130" t="str">
        <f t="shared" si="17"/>
        <v/>
      </c>
      <c r="F1053" s="24"/>
      <c r="H1053" s="52"/>
      <c r="L1053" s="51"/>
    </row>
    <row r="1054" spans="3:12" ht="21" customHeight="1" x14ac:dyDescent="0.2">
      <c r="C1054" s="128" t="str">
        <f>IF(AND(D1054="",A1054=""),"",IF(ISBLANK(A1054)," ",VLOOKUP(A1054,'Tabla de equipos'!$B$3:$D$107,3,FALSE)))</f>
        <v/>
      </c>
      <c r="E1054" s="130" t="str">
        <f t="shared" si="17"/>
        <v/>
      </c>
      <c r="F1054" s="24"/>
      <c r="H1054" s="52"/>
      <c r="L1054" s="51"/>
    </row>
    <row r="1055" spans="3:12" ht="21" customHeight="1" x14ac:dyDescent="0.2">
      <c r="C1055" s="128" t="str">
        <f>IF(AND(D1055="",A1055=""),"",IF(ISBLANK(A1055)," ",VLOOKUP(A1055,'Tabla de equipos'!$B$3:$D$107,3,FALSE)))</f>
        <v/>
      </c>
      <c r="E1055" s="130" t="str">
        <f t="shared" si="17"/>
        <v/>
      </c>
      <c r="F1055" s="24"/>
      <c r="H1055" s="52"/>
      <c r="L1055" s="51"/>
    </row>
    <row r="1056" spans="3:12" ht="21" customHeight="1" x14ac:dyDescent="0.2">
      <c r="C1056" s="128" t="str">
        <f>IF(AND(D1056="",A1056=""),"",IF(ISBLANK(A1056)," ",VLOOKUP(A1056,'Tabla de equipos'!$B$3:$D$107,3,FALSE)))</f>
        <v/>
      </c>
      <c r="E1056" s="130" t="str">
        <f t="shared" si="17"/>
        <v/>
      </c>
      <c r="F1056" s="24"/>
      <c r="H1056" s="52"/>
      <c r="L1056" s="51"/>
    </row>
    <row r="1057" spans="3:12" ht="21" customHeight="1" x14ac:dyDescent="0.2">
      <c r="C1057" s="128" t="str">
        <f>IF(AND(D1057="",A1057=""),"",IF(ISBLANK(A1057)," ",VLOOKUP(A1057,'Tabla de equipos'!$B$3:$D$107,3,FALSE)))</f>
        <v/>
      </c>
      <c r="E1057" s="130" t="str">
        <f t="shared" si="17"/>
        <v/>
      </c>
      <c r="F1057" s="24"/>
      <c r="H1057" s="52"/>
      <c r="L1057" s="51"/>
    </row>
    <row r="1058" spans="3:12" ht="21" customHeight="1" x14ac:dyDescent="0.2">
      <c r="C1058" s="128" t="str">
        <f>IF(AND(D1058="",A1058=""),"",IF(ISBLANK(A1058)," ",VLOOKUP(A1058,'Tabla de equipos'!$B$3:$D$107,3,FALSE)))</f>
        <v/>
      </c>
      <c r="E1058" s="130" t="str">
        <f t="shared" si="17"/>
        <v/>
      </c>
      <c r="F1058" s="24"/>
      <c r="H1058" s="52"/>
      <c r="L1058" s="51"/>
    </row>
    <row r="1059" spans="3:12" ht="21" customHeight="1" x14ac:dyDescent="0.2">
      <c r="C1059" s="128" t="str">
        <f>IF(AND(D1059="",A1059=""),"",IF(ISBLANK(A1059)," ",VLOOKUP(A1059,'Tabla de equipos'!$B$3:$D$107,3,FALSE)))</f>
        <v/>
      </c>
      <c r="E1059" s="130" t="str">
        <f t="shared" si="17"/>
        <v/>
      </c>
      <c r="F1059" s="24"/>
      <c r="H1059" s="52"/>
      <c r="L1059" s="51"/>
    </row>
    <row r="1060" spans="3:12" ht="21" customHeight="1" x14ac:dyDescent="0.2">
      <c r="C1060" s="128" t="str">
        <f>IF(AND(D1060="",A1060=""),"",IF(ISBLANK(A1060)," ",VLOOKUP(A1060,'Tabla de equipos'!$B$3:$D$107,3,FALSE)))</f>
        <v/>
      </c>
      <c r="E1060" s="130" t="str">
        <f t="shared" si="17"/>
        <v/>
      </c>
      <c r="F1060" s="24"/>
      <c r="H1060" s="52"/>
      <c r="L1060" s="51"/>
    </row>
    <row r="1061" spans="3:12" ht="21" customHeight="1" x14ac:dyDescent="0.2">
      <c r="C1061" s="128" t="str">
        <f>IF(AND(D1061="",A1061=""),"",IF(ISBLANK(A1061)," ",VLOOKUP(A1061,'Tabla de equipos'!$B$3:$D$107,3,FALSE)))</f>
        <v/>
      </c>
      <c r="E1061" s="130" t="str">
        <f t="shared" si="17"/>
        <v/>
      </c>
      <c r="F1061" s="24"/>
      <c r="H1061" s="52"/>
      <c r="L1061" s="51"/>
    </row>
    <row r="1062" spans="3:12" ht="21" customHeight="1" x14ac:dyDescent="0.2">
      <c r="C1062" s="128" t="str">
        <f>IF(AND(D1062="",A1062=""),"",IF(ISBLANK(A1062)," ",VLOOKUP(A1062,'Tabla de equipos'!$B$3:$D$107,3,FALSE)))</f>
        <v/>
      </c>
      <c r="E1062" s="130" t="str">
        <f t="shared" si="17"/>
        <v/>
      </c>
      <c r="F1062" s="24"/>
      <c r="H1062" s="52"/>
      <c r="L1062" s="51"/>
    </row>
    <row r="1063" spans="3:12" ht="21" customHeight="1" x14ac:dyDescent="0.2">
      <c r="C1063" s="128" t="str">
        <f>IF(AND(D1063="",A1063=""),"",IF(ISBLANK(A1063)," ",VLOOKUP(A1063,'Tabla de equipos'!$B$3:$D$107,3,FALSE)))</f>
        <v/>
      </c>
      <c r="E1063" s="130" t="str">
        <f t="shared" si="17"/>
        <v/>
      </c>
      <c r="F1063" s="24"/>
      <c r="H1063" s="52"/>
      <c r="L1063" s="51"/>
    </row>
    <row r="1064" spans="3:12" ht="21" customHeight="1" x14ac:dyDescent="0.2">
      <c r="C1064" s="128" t="str">
        <f>IF(AND(D1064="",A1064=""),"",IF(ISBLANK(A1064)," ",VLOOKUP(A1064,'Tabla de equipos'!$B$3:$D$107,3,FALSE)))</f>
        <v/>
      </c>
      <c r="E1064" s="130" t="str">
        <f t="shared" si="17"/>
        <v/>
      </c>
      <c r="F1064" s="24"/>
      <c r="H1064" s="52"/>
      <c r="L1064" s="51"/>
    </row>
    <row r="1065" spans="3:12" ht="21" customHeight="1" x14ac:dyDescent="0.2">
      <c r="C1065" s="128" t="str">
        <f>IF(AND(D1065="",A1065=""),"",IF(ISBLANK(A1065)," ",VLOOKUP(A1065,'Tabla de equipos'!$B$3:$D$107,3,FALSE)))</f>
        <v/>
      </c>
      <c r="E1065" s="130" t="str">
        <f t="shared" si="17"/>
        <v/>
      </c>
      <c r="F1065" s="24"/>
      <c r="H1065" s="52"/>
      <c r="L1065" s="51"/>
    </row>
    <row r="1066" spans="3:12" ht="21" customHeight="1" x14ac:dyDescent="0.2">
      <c r="C1066" s="128" t="str">
        <f>IF(AND(D1066="",A1066=""),"",IF(ISBLANK(A1066)," ",VLOOKUP(A1066,'Tabla de equipos'!$B$3:$D$107,3,FALSE)))</f>
        <v/>
      </c>
      <c r="E1066" s="130" t="str">
        <f t="shared" si="17"/>
        <v/>
      </c>
      <c r="F1066" s="24"/>
      <c r="H1066" s="52"/>
      <c r="L1066" s="51"/>
    </row>
    <row r="1067" spans="3:12" ht="21" customHeight="1" x14ac:dyDescent="0.2">
      <c r="C1067" s="128" t="str">
        <f>IF(AND(D1067="",A1067=""),"",IF(ISBLANK(A1067)," ",VLOOKUP(A1067,'Tabla de equipos'!$B$3:$D$107,3,FALSE)))</f>
        <v/>
      </c>
      <c r="E1067" s="130" t="str">
        <f t="shared" si="17"/>
        <v/>
      </c>
      <c r="F1067" s="24"/>
      <c r="H1067" s="52"/>
      <c r="L1067" s="51"/>
    </row>
    <row r="1068" spans="3:12" ht="21" customHeight="1" x14ac:dyDescent="0.2">
      <c r="C1068" s="128" t="str">
        <f>IF(AND(D1068="",A1068=""),"",IF(ISBLANK(A1068)," ",VLOOKUP(A1068,'Tabla de equipos'!$B$3:$D$107,3,FALSE)))</f>
        <v/>
      </c>
      <c r="E1068" s="130" t="str">
        <f t="shared" si="17"/>
        <v/>
      </c>
      <c r="F1068" s="24"/>
      <c r="H1068" s="52"/>
      <c r="L1068" s="51"/>
    </row>
    <row r="1069" spans="3:12" ht="21" customHeight="1" x14ac:dyDescent="0.2">
      <c r="C1069" s="128" t="str">
        <f>IF(AND(D1069="",A1069=""),"",IF(ISBLANK(A1069)," ",VLOOKUP(A1069,'Tabla de equipos'!$B$3:$D$107,3,FALSE)))</f>
        <v/>
      </c>
      <c r="E1069" s="130" t="str">
        <f t="shared" si="17"/>
        <v/>
      </c>
      <c r="F1069" s="24"/>
      <c r="H1069" s="52"/>
      <c r="L1069" s="51"/>
    </row>
    <row r="1070" spans="3:12" ht="21" customHeight="1" x14ac:dyDescent="0.2">
      <c r="C1070" s="128" t="str">
        <f>IF(AND(D1070="",A1070=""),"",IF(ISBLANK(A1070)," ",VLOOKUP(A1070,'Tabla de equipos'!$B$3:$D$107,3,FALSE)))</f>
        <v/>
      </c>
      <c r="E1070" s="130" t="str">
        <f t="shared" si="17"/>
        <v/>
      </c>
      <c r="F1070" s="24"/>
      <c r="H1070" s="52"/>
      <c r="L1070" s="51"/>
    </row>
    <row r="1071" spans="3:12" ht="21" customHeight="1" x14ac:dyDescent="0.2">
      <c r="C1071" s="128" t="str">
        <f>IF(AND(D1071="",A1071=""),"",IF(ISBLANK(A1071)," ",VLOOKUP(A1071,'Tabla de equipos'!$B$3:$D$107,3,FALSE)))</f>
        <v/>
      </c>
      <c r="E1071" s="130" t="str">
        <f t="shared" si="17"/>
        <v/>
      </c>
      <c r="F1071" s="24"/>
      <c r="H1071" s="52"/>
      <c r="L1071" s="51"/>
    </row>
    <row r="1072" spans="3:12" ht="21" customHeight="1" x14ac:dyDescent="0.2">
      <c r="C1072" s="128" t="str">
        <f>IF(AND(D1072="",A1072=""),"",IF(ISBLANK(A1072)," ",VLOOKUP(A1072,'Tabla de equipos'!$B$3:$D$107,3,FALSE)))</f>
        <v/>
      </c>
      <c r="E1072" s="130" t="str">
        <f t="shared" si="17"/>
        <v/>
      </c>
      <c r="F1072" s="24"/>
      <c r="H1072" s="52"/>
      <c r="L1072" s="51"/>
    </row>
    <row r="1073" spans="3:12" ht="21" customHeight="1" x14ac:dyDescent="0.2">
      <c r="C1073" s="128" t="str">
        <f>IF(AND(D1073="",A1073=""),"",IF(ISBLANK(A1073)," ",VLOOKUP(A1073,'Tabla de equipos'!$B$3:$D$107,3,FALSE)))</f>
        <v/>
      </c>
      <c r="E1073" s="130" t="str">
        <f t="shared" si="17"/>
        <v/>
      </c>
      <c r="F1073" s="24"/>
      <c r="H1073" s="52"/>
      <c r="L1073" s="51"/>
    </row>
    <row r="1074" spans="3:12" ht="21" customHeight="1" x14ac:dyDescent="0.2">
      <c r="C1074" s="128" t="str">
        <f>IF(AND(D1074="",A1074=""),"",IF(ISBLANK(A1074)," ",VLOOKUP(A1074,'Tabla de equipos'!$B$3:$D$107,3,FALSE)))</f>
        <v/>
      </c>
      <c r="E1074" s="130" t="str">
        <f t="shared" si="17"/>
        <v/>
      </c>
      <c r="F1074" s="24"/>
      <c r="H1074" s="52"/>
      <c r="L1074" s="51"/>
    </row>
    <row r="1075" spans="3:12" ht="21" customHeight="1" x14ac:dyDescent="0.2">
      <c r="C1075" s="128" t="str">
        <f>IF(AND(D1075="",A1075=""),"",IF(ISBLANK(A1075)," ",VLOOKUP(A1075,'Tabla de equipos'!$B$3:$D$107,3,FALSE)))</f>
        <v/>
      </c>
      <c r="E1075" s="130" t="str">
        <f t="shared" si="17"/>
        <v/>
      </c>
      <c r="F1075" s="24"/>
      <c r="H1075" s="52"/>
      <c r="L1075" s="51"/>
    </row>
    <row r="1076" spans="3:12" ht="21" customHeight="1" x14ac:dyDescent="0.2">
      <c r="C1076" s="128" t="str">
        <f>IF(AND(D1076="",A1076=""),"",IF(ISBLANK(A1076)," ",VLOOKUP(A1076,'Tabla de equipos'!$B$3:$D$107,3,FALSE)))</f>
        <v/>
      </c>
      <c r="E1076" s="130" t="str">
        <f t="shared" si="17"/>
        <v/>
      </c>
      <c r="F1076" s="24"/>
      <c r="H1076" s="52"/>
      <c r="L1076" s="51"/>
    </row>
    <row r="1077" spans="3:12" ht="21" customHeight="1" x14ac:dyDescent="0.2">
      <c r="C1077" s="128" t="str">
        <f>IF(AND(D1077="",A1077=""),"",IF(ISBLANK(A1077)," ",VLOOKUP(A1077,'Tabla de equipos'!$B$3:$D$107,3,FALSE)))</f>
        <v/>
      </c>
      <c r="E1077" s="130" t="str">
        <f t="shared" si="17"/>
        <v/>
      </c>
      <c r="F1077" s="24"/>
      <c r="H1077" s="52"/>
      <c r="L1077" s="51"/>
    </row>
    <row r="1078" spans="3:12" ht="21" customHeight="1" x14ac:dyDescent="0.2">
      <c r="C1078" s="128" t="str">
        <f>IF(AND(D1078="",A1078=""),"",IF(ISBLANK(A1078)," ",VLOOKUP(A1078,'Tabla de equipos'!$B$3:$D$107,3,FALSE)))</f>
        <v/>
      </c>
      <c r="E1078" s="130" t="str">
        <f t="shared" si="17"/>
        <v/>
      </c>
      <c r="F1078" s="24"/>
      <c r="H1078" s="52"/>
      <c r="L1078" s="51"/>
    </row>
    <row r="1079" spans="3:12" ht="21" customHeight="1" x14ac:dyDescent="0.2">
      <c r="C1079" s="128" t="str">
        <f>IF(AND(D1079="",A1079=""),"",IF(ISBLANK(A1079)," ",VLOOKUP(A1079,'Tabla de equipos'!$B$3:$D$107,3,FALSE)))</f>
        <v/>
      </c>
      <c r="E1079" s="130" t="str">
        <f t="shared" si="17"/>
        <v/>
      </c>
      <c r="F1079" s="24"/>
      <c r="H1079" s="52"/>
      <c r="L1079" s="51"/>
    </row>
    <row r="1080" spans="3:12" ht="21" customHeight="1" x14ac:dyDescent="0.2">
      <c r="C1080" s="128" t="str">
        <f>IF(AND(D1080="",A1080=""),"",IF(ISBLANK(A1080)," ",VLOOKUP(A1080,'Tabla de equipos'!$B$3:$D$107,3,FALSE)))</f>
        <v/>
      </c>
      <c r="E1080" s="130" t="str">
        <f t="shared" si="17"/>
        <v/>
      </c>
      <c r="F1080" s="24"/>
      <c r="H1080" s="52"/>
      <c r="L1080" s="51"/>
    </row>
    <row r="1081" spans="3:12" ht="21" customHeight="1" x14ac:dyDescent="0.2">
      <c r="C1081" s="128" t="str">
        <f>IF(AND(D1081="",A1081=""),"",IF(ISBLANK(A1081)," ",VLOOKUP(A1081,'Tabla de equipos'!$B$3:$D$107,3,FALSE)))</f>
        <v/>
      </c>
      <c r="E1081" s="130" t="str">
        <f t="shared" si="17"/>
        <v/>
      </c>
      <c r="F1081" s="24"/>
      <c r="H1081" s="52"/>
      <c r="L1081" s="51"/>
    </row>
    <row r="1082" spans="3:12" ht="21" customHeight="1" x14ac:dyDescent="0.2">
      <c r="C1082" s="128" t="str">
        <f>IF(AND(D1082="",A1082=""),"",IF(ISBLANK(A1082)," ",VLOOKUP(A1082,'Tabla de equipos'!$B$3:$D$107,3,FALSE)))</f>
        <v/>
      </c>
      <c r="E1082" s="130" t="str">
        <f t="shared" si="17"/>
        <v/>
      </c>
      <c r="F1082" s="24"/>
      <c r="H1082" s="52"/>
      <c r="L1082" s="51"/>
    </row>
    <row r="1083" spans="3:12" ht="21" customHeight="1" x14ac:dyDescent="0.2">
      <c r="C1083" s="128" t="str">
        <f>IF(AND(D1083="",A1083=""),"",IF(ISBLANK(A1083)," ",VLOOKUP(A1083,'Tabla de equipos'!$B$3:$D$107,3,FALSE)))</f>
        <v/>
      </c>
      <c r="E1083" s="130" t="str">
        <f t="shared" si="17"/>
        <v/>
      </c>
      <c r="F1083" s="24"/>
      <c r="H1083" s="52"/>
      <c r="L1083" s="51"/>
    </row>
    <row r="1084" spans="3:12" ht="21" customHeight="1" x14ac:dyDescent="0.2">
      <c r="C1084" s="128" t="str">
        <f>IF(AND(D1084="",A1084=""),"",IF(ISBLANK(A1084)," ",VLOOKUP(A1084,'Tabla de equipos'!$B$3:$D$107,3,FALSE)))</f>
        <v/>
      </c>
      <c r="E1084" s="130" t="str">
        <f t="shared" si="17"/>
        <v/>
      </c>
      <c r="F1084" s="24"/>
      <c r="H1084" s="52"/>
      <c r="L1084" s="51"/>
    </row>
    <row r="1085" spans="3:12" ht="21" customHeight="1" x14ac:dyDescent="0.2">
      <c r="C1085" s="128" t="str">
        <f>IF(AND(D1085="",A1085=""),"",IF(ISBLANK(A1085)," ",VLOOKUP(A1085,'Tabla de equipos'!$B$3:$D$107,3,FALSE)))</f>
        <v/>
      </c>
      <c r="E1085" s="130" t="str">
        <f t="shared" si="17"/>
        <v/>
      </c>
      <c r="F1085" s="24"/>
      <c r="H1085" s="52"/>
      <c r="L1085" s="51"/>
    </row>
    <row r="1086" spans="3:12" ht="21" customHeight="1" x14ac:dyDescent="0.2">
      <c r="C1086" s="128" t="str">
        <f>IF(AND(D1086="",A1086=""),"",IF(ISBLANK(A1086)," ",VLOOKUP(A1086,'Tabla de equipos'!$B$3:$D$107,3,FALSE)))</f>
        <v/>
      </c>
      <c r="E1086" s="130" t="str">
        <f t="shared" si="17"/>
        <v/>
      </c>
      <c r="F1086" s="24"/>
      <c r="H1086" s="52"/>
      <c r="L1086" s="51"/>
    </row>
    <row r="1087" spans="3:12" ht="21" customHeight="1" x14ac:dyDescent="0.2">
      <c r="C1087" s="128" t="str">
        <f>IF(AND(D1087="",A1087=""),"",IF(ISBLANK(A1087)," ",VLOOKUP(A1087,'Tabla de equipos'!$B$3:$D$107,3,FALSE)))</f>
        <v/>
      </c>
      <c r="E1087" s="130" t="str">
        <f t="shared" si="17"/>
        <v/>
      </c>
      <c r="F1087" s="24"/>
      <c r="H1087" s="52"/>
      <c r="L1087" s="51"/>
    </row>
    <row r="1088" spans="3:12" ht="21" customHeight="1" x14ac:dyDescent="0.2">
      <c r="C1088" s="128" t="str">
        <f>IF(AND(D1088="",A1088=""),"",IF(ISBLANK(A1088)," ",VLOOKUP(A1088,'Tabla de equipos'!$B$3:$D$107,3,FALSE)))</f>
        <v/>
      </c>
      <c r="E1088" s="130" t="str">
        <f t="shared" si="17"/>
        <v/>
      </c>
      <c r="F1088" s="24"/>
      <c r="H1088" s="52"/>
      <c r="L1088" s="51"/>
    </row>
    <row r="1089" spans="3:12" ht="21" customHeight="1" x14ac:dyDescent="0.2">
      <c r="C1089" s="128" t="str">
        <f>IF(AND(D1089="",A1089=""),"",IF(ISBLANK(A1089)," ",VLOOKUP(A1089,'Tabla de equipos'!$B$3:$D$107,3,FALSE)))</f>
        <v/>
      </c>
      <c r="E1089" s="130" t="str">
        <f t="shared" si="17"/>
        <v/>
      </c>
      <c r="F1089" s="24"/>
      <c r="H1089" s="52"/>
      <c r="L1089" s="51"/>
    </row>
    <row r="1090" spans="3:12" ht="21" customHeight="1" x14ac:dyDescent="0.2">
      <c r="C1090" s="128" t="str">
        <f>IF(AND(D1090="",A1090=""),"",IF(ISBLANK(A1090)," ",VLOOKUP(A1090,'Tabla de equipos'!$B$3:$D$107,3,FALSE)))</f>
        <v/>
      </c>
      <c r="E1090" s="130" t="str">
        <f t="shared" si="17"/>
        <v/>
      </c>
      <c r="F1090" s="24"/>
      <c r="H1090" s="52"/>
      <c r="L1090" s="51"/>
    </row>
    <row r="1091" spans="3:12" ht="21" customHeight="1" x14ac:dyDescent="0.2">
      <c r="C1091" s="128" t="str">
        <f>IF(AND(D1091="",A1091=""),"",IF(ISBLANK(A1091)," ",VLOOKUP(A1091,'Tabla de equipos'!$B$3:$D$107,3,FALSE)))</f>
        <v/>
      </c>
      <c r="E1091" s="130" t="str">
        <f t="shared" si="17"/>
        <v/>
      </c>
      <c r="F1091" s="24"/>
      <c r="H1091" s="52"/>
      <c r="L1091" s="51"/>
    </row>
    <row r="1092" spans="3:12" ht="21" customHeight="1" x14ac:dyDescent="0.2">
      <c r="C1092" s="128" t="str">
        <f>IF(AND(D1092="",A1092=""),"",IF(ISBLANK(A1092)," ",VLOOKUP(A1092,'Tabla de equipos'!$B$3:$D$107,3,FALSE)))</f>
        <v/>
      </c>
      <c r="E1092" s="130" t="str">
        <f t="shared" si="17"/>
        <v/>
      </c>
      <c r="F1092" s="24"/>
      <c r="H1092" s="52"/>
      <c r="L1092" s="51"/>
    </row>
    <row r="1093" spans="3:12" ht="21" customHeight="1" x14ac:dyDescent="0.2">
      <c r="C1093" s="128" t="str">
        <f>IF(AND(D1093="",A1093=""),"",IF(ISBLANK(A1093)," ",VLOOKUP(A1093,'Tabla de equipos'!$B$3:$D$107,3,FALSE)))</f>
        <v/>
      </c>
      <c r="E1093" s="130" t="str">
        <f t="shared" si="17"/>
        <v/>
      </c>
      <c r="F1093" s="24"/>
      <c r="H1093" s="52"/>
      <c r="L1093" s="51"/>
    </row>
    <row r="1094" spans="3:12" ht="21" customHeight="1" x14ac:dyDescent="0.2">
      <c r="C1094" s="128" t="str">
        <f>IF(AND(D1094="",A1094=""),"",IF(ISBLANK(A1094)," ",VLOOKUP(A1094,'Tabla de equipos'!$B$3:$D$107,3,FALSE)))</f>
        <v/>
      </c>
      <c r="E1094" s="130" t="str">
        <f t="shared" si="17"/>
        <v/>
      </c>
      <c r="F1094" s="24"/>
      <c r="H1094" s="52"/>
      <c r="L1094" s="51"/>
    </row>
    <row r="1095" spans="3:12" ht="21" customHeight="1" x14ac:dyDescent="0.2">
      <c r="C1095" s="128" t="str">
        <f>IF(AND(D1095="",A1095=""),"",IF(ISBLANK(A1095)," ",VLOOKUP(A1095,'Tabla de equipos'!$B$3:$D$107,3,FALSE)))</f>
        <v/>
      </c>
      <c r="E1095" s="130" t="str">
        <f t="shared" si="17"/>
        <v/>
      </c>
      <c r="F1095" s="24"/>
      <c r="H1095" s="52"/>
      <c r="L1095" s="51"/>
    </row>
    <row r="1096" spans="3:12" ht="21" customHeight="1" x14ac:dyDescent="0.2">
      <c r="C1096" s="128" t="str">
        <f>IF(AND(D1096="",A1096=""),"",IF(ISBLANK(A1096)," ",VLOOKUP(A1096,'Tabla de equipos'!$B$3:$D$107,3,FALSE)))</f>
        <v/>
      </c>
      <c r="E1096" s="130" t="str">
        <f t="shared" si="17"/>
        <v/>
      </c>
      <c r="F1096" s="24"/>
      <c r="H1096" s="52"/>
      <c r="L1096" s="51"/>
    </row>
    <row r="1097" spans="3:12" ht="21" customHeight="1" x14ac:dyDescent="0.2">
      <c r="C1097" s="128" t="str">
        <f>IF(AND(D1097="",A1097=""),"",IF(ISBLANK(A1097)," ",VLOOKUP(A1097,'Tabla de equipos'!$B$3:$D$107,3,FALSE)))</f>
        <v/>
      </c>
      <c r="E1097" s="130" t="str">
        <f t="shared" si="17"/>
        <v/>
      </c>
      <c r="F1097" s="24"/>
      <c r="H1097" s="52"/>
      <c r="L1097" s="51"/>
    </row>
    <row r="1098" spans="3:12" ht="21" customHeight="1" x14ac:dyDescent="0.2">
      <c r="C1098" s="128" t="str">
        <f>IF(AND(D1098="",A1098=""),"",IF(ISBLANK(A1098)," ",VLOOKUP(A1098,'Tabla de equipos'!$B$3:$D$107,3,FALSE)))</f>
        <v/>
      </c>
      <c r="E1098" s="130" t="str">
        <f t="shared" si="17"/>
        <v/>
      </c>
      <c r="F1098" s="24"/>
      <c r="H1098" s="52"/>
      <c r="L1098" s="51"/>
    </row>
    <row r="1099" spans="3:12" ht="21" customHeight="1" x14ac:dyDescent="0.2">
      <c r="C1099" s="128" t="str">
        <f>IF(AND(D1099="",A1099=""),"",IF(ISBLANK(A1099)," ",VLOOKUP(A1099,'Tabla de equipos'!$B$3:$D$107,3,FALSE)))</f>
        <v/>
      </c>
      <c r="E1099" s="130" t="str">
        <f t="shared" si="17"/>
        <v/>
      </c>
      <c r="F1099" s="24"/>
      <c r="H1099" s="52"/>
      <c r="L1099" s="51"/>
    </row>
    <row r="1100" spans="3:12" ht="21" customHeight="1" x14ac:dyDescent="0.2">
      <c r="C1100" s="128" t="str">
        <f>IF(AND(D1100="",A1100=""),"",IF(ISBLANK(A1100)," ",VLOOKUP(A1100,'Tabla de equipos'!$B$3:$D$107,3,FALSE)))</f>
        <v/>
      </c>
      <c r="E1100" s="130" t="str">
        <f t="shared" si="17"/>
        <v/>
      </c>
      <c r="F1100" s="24"/>
      <c r="H1100" s="52"/>
      <c r="L1100" s="51"/>
    </row>
    <row r="1101" spans="3:12" ht="21" customHeight="1" x14ac:dyDescent="0.2">
      <c r="C1101" s="128" t="str">
        <f>IF(AND(D1101="",A1101=""),"",IF(ISBLANK(A1101)," ",VLOOKUP(A1101,'Tabla de equipos'!$B$3:$D$107,3,FALSE)))</f>
        <v/>
      </c>
      <c r="E1101" s="130" t="str">
        <f t="shared" si="17"/>
        <v/>
      </c>
      <c r="F1101" s="24"/>
      <c r="H1101" s="52"/>
      <c r="L1101" s="51"/>
    </row>
    <row r="1102" spans="3:12" ht="21" customHeight="1" x14ac:dyDescent="0.2">
      <c r="C1102" s="128" t="str">
        <f>IF(AND(D1102="",A1102=""),"",IF(ISBLANK(A1102)," ",VLOOKUP(A1102,'Tabla de equipos'!$B$3:$D$107,3,FALSE)))</f>
        <v/>
      </c>
      <c r="E1102" s="130" t="str">
        <f t="shared" si="17"/>
        <v/>
      </c>
      <c r="F1102" s="24"/>
      <c r="H1102" s="52"/>
      <c r="L1102" s="51"/>
    </row>
    <row r="1103" spans="3:12" ht="21" customHeight="1" x14ac:dyDescent="0.2">
      <c r="C1103" s="128" t="str">
        <f>IF(AND(D1103="",A1103=""),"",IF(ISBLANK(A1103)," ",VLOOKUP(A1103,'Tabla de equipos'!$B$3:$D$107,3,FALSE)))</f>
        <v/>
      </c>
      <c r="E1103" s="130" t="str">
        <f t="shared" si="17"/>
        <v/>
      </c>
      <c r="F1103" s="24"/>
      <c r="H1103" s="52"/>
      <c r="L1103" s="51"/>
    </row>
    <row r="1104" spans="3:12" ht="21" customHeight="1" x14ac:dyDescent="0.2">
      <c r="C1104" s="128" t="str">
        <f>IF(AND(D1104="",A1104=""),"",IF(ISBLANK(A1104)," ",VLOOKUP(A1104,'Tabla de equipos'!$B$3:$D$107,3,FALSE)))</f>
        <v/>
      </c>
      <c r="E1104" s="130" t="str">
        <f t="shared" si="17"/>
        <v/>
      </c>
      <c r="F1104" s="24"/>
      <c r="H1104" s="52"/>
      <c r="L1104" s="51"/>
    </row>
    <row r="1105" spans="3:12" ht="21" customHeight="1" x14ac:dyDescent="0.2">
      <c r="C1105" s="128" t="str">
        <f>IF(AND(D1105="",A1105=""),"",IF(ISBLANK(A1105)," ",VLOOKUP(A1105,'Tabla de equipos'!$B$3:$D$107,3,FALSE)))</f>
        <v/>
      </c>
      <c r="E1105" s="130" t="str">
        <f t="shared" si="17"/>
        <v/>
      </c>
      <c r="F1105" s="24"/>
      <c r="H1105" s="52"/>
      <c r="L1105" s="51"/>
    </row>
    <row r="1106" spans="3:12" ht="21" customHeight="1" x14ac:dyDescent="0.2">
      <c r="C1106" s="128" t="str">
        <f>IF(AND(D1106="",A1106=""),"",IF(ISBLANK(A1106)," ",VLOOKUP(A1106,'Tabla de equipos'!$B$3:$D$107,3,FALSE)))</f>
        <v/>
      </c>
      <c r="E1106" s="130" t="str">
        <f t="shared" ref="E1106:E1169" si="18">IF(AND(D1106="",A1106=""),"",IF(AND(A1106="",D1106&gt;0),"Falta especificar equipo/soporte",IF(AND(D1106&gt;0,A1106&lt;&gt;""),"","Falta incluir unidades")))</f>
        <v/>
      </c>
      <c r="F1106" s="24"/>
      <c r="H1106" s="52"/>
      <c r="L1106" s="51"/>
    </row>
    <row r="1107" spans="3:12" ht="21" customHeight="1" x14ac:dyDescent="0.2">
      <c r="C1107" s="128" t="str">
        <f>IF(AND(D1107="",A1107=""),"",IF(ISBLANK(A1107)," ",VLOOKUP(A1107,'Tabla de equipos'!$B$3:$D$107,3,FALSE)))</f>
        <v/>
      </c>
      <c r="E1107" s="130" t="str">
        <f t="shared" si="18"/>
        <v/>
      </c>
      <c r="F1107" s="24"/>
      <c r="H1107" s="52"/>
      <c r="L1107" s="51"/>
    </row>
    <row r="1108" spans="3:12" ht="21" customHeight="1" x14ac:dyDescent="0.2">
      <c r="C1108" s="128" t="str">
        <f>IF(AND(D1108="",A1108=""),"",IF(ISBLANK(A1108)," ",VLOOKUP(A1108,'Tabla de equipos'!$B$3:$D$107,3,FALSE)))</f>
        <v/>
      </c>
      <c r="E1108" s="130" t="str">
        <f t="shared" si="18"/>
        <v/>
      </c>
      <c r="F1108" s="24"/>
      <c r="H1108" s="52"/>
      <c r="L1108" s="51"/>
    </row>
    <row r="1109" spans="3:12" ht="21" customHeight="1" x14ac:dyDescent="0.2">
      <c r="C1109" s="128" t="str">
        <f>IF(AND(D1109="",A1109=""),"",IF(ISBLANK(A1109)," ",VLOOKUP(A1109,'Tabla de equipos'!$B$3:$D$107,3,FALSE)))</f>
        <v/>
      </c>
      <c r="E1109" s="130" t="str">
        <f t="shared" si="18"/>
        <v/>
      </c>
      <c r="F1109" s="24"/>
      <c r="H1109" s="52"/>
      <c r="L1109" s="51"/>
    </row>
    <row r="1110" spans="3:12" ht="21" customHeight="1" x14ac:dyDescent="0.2">
      <c r="C1110" s="128" t="str">
        <f>IF(AND(D1110="",A1110=""),"",IF(ISBLANK(A1110)," ",VLOOKUP(A1110,'Tabla de equipos'!$B$3:$D$107,3,FALSE)))</f>
        <v/>
      </c>
      <c r="E1110" s="130" t="str">
        <f t="shared" si="18"/>
        <v/>
      </c>
      <c r="F1110" s="24"/>
      <c r="H1110" s="52"/>
      <c r="L1110" s="51"/>
    </row>
    <row r="1111" spans="3:12" ht="21" customHeight="1" x14ac:dyDescent="0.2">
      <c r="C1111" s="128" t="str">
        <f>IF(AND(D1111="",A1111=""),"",IF(ISBLANK(A1111)," ",VLOOKUP(A1111,'Tabla de equipos'!$B$3:$D$107,3,FALSE)))</f>
        <v/>
      </c>
      <c r="E1111" s="130" t="str">
        <f t="shared" si="18"/>
        <v/>
      </c>
      <c r="F1111" s="24"/>
      <c r="H1111" s="52"/>
      <c r="L1111" s="51"/>
    </row>
    <row r="1112" spans="3:12" ht="21" customHeight="1" x14ac:dyDescent="0.2">
      <c r="C1112" s="128" t="str">
        <f>IF(AND(D1112="",A1112=""),"",IF(ISBLANK(A1112)," ",VLOOKUP(A1112,'Tabla de equipos'!$B$3:$D$107,3,FALSE)))</f>
        <v/>
      </c>
      <c r="E1112" s="130" t="str">
        <f t="shared" si="18"/>
        <v/>
      </c>
      <c r="F1112" s="24"/>
      <c r="H1112" s="52"/>
      <c r="L1112" s="51"/>
    </row>
    <row r="1113" spans="3:12" ht="21" customHeight="1" x14ac:dyDescent="0.2">
      <c r="C1113" s="128" t="str">
        <f>IF(AND(D1113="",A1113=""),"",IF(ISBLANK(A1113)," ",VLOOKUP(A1113,'Tabla de equipos'!$B$3:$D$107,3,FALSE)))</f>
        <v/>
      </c>
      <c r="E1113" s="130" t="str">
        <f t="shared" si="18"/>
        <v/>
      </c>
      <c r="F1113" s="24"/>
      <c r="H1113" s="52"/>
      <c r="L1113" s="51"/>
    </row>
    <row r="1114" spans="3:12" ht="21" customHeight="1" x14ac:dyDescent="0.2">
      <c r="C1114" s="128" t="str">
        <f>IF(AND(D1114="",A1114=""),"",IF(ISBLANK(A1114)," ",VLOOKUP(A1114,'Tabla de equipos'!$B$3:$D$107,3,FALSE)))</f>
        <v/>
      </c>
      <c r="E1114" s="130" t="str">
        <f t="shared" si="18"/>
        <v/>
      </c>
      <c r="F1114" s="24"/>
      <c r="H1114" s="52"/>
      <c r="L1114" s="51"/>
    </row>
    <row r="1115" spans="3:12" ht="21" customHeight="1" x14ac:dyDescent="0.2">
      <c r="C1115" s="128" t="str">
        <f>IF(AND(D1115="",A1115=""),"",IF(ISBLANK(A1115)," ",VLOOKUP(A1115,'Tabla de equipos'!$B$3:$D$107,3,FALSE)))</f>
        <v/>
      </c>
      <c r="E1115" s="130" t="str">
        <f t="shared" si="18"/>
        <v/>
      </c>
      <c r="F1115" s="24"/>
      <c r="H1115" s="52"/>
      <c r="L1115" s="51"/>
    </row>
    <row r="1116" spans="3:12" ht="21" customHeight="1" x14ac:dyDescent="0.2">
      <c r="C1116" s="128" t="str">
        <f>IF(AND(D1116="",A1116=""),"",IF(ISBLANK(A1116)," ",VLOOKUP(A1116,'Tabla de equipos'!$B$3:$D$107,3,FALSE)))</f>
        <v/>
      </c>
      <c r="E1116" s="130" t="str">
        <f t="shared" si="18"/>
        <v/>
      </c>
      <c r="F1116" s="24"/>
      <c r="H1116" s="52"/>
      <c r="L1116" s="51"/>
    </row>
    <row r="1117" spans="3:12" ht="21" customHeight="1" x14ac:dyDescent="0.2">
      <c r="C1117" s="128" t="str">
        <f>IF(AND(D1117="",A1117=""),"",IF(ISBLANK(A1117)," ",VLOOKUP(A1117,'Tabla de equipos'!$B$3:$D$107,3,FALSE)))</f>
        <v/>
      </c>
      <c r="E1117" s="130" t="str">
        <f t="shared" si="18"/>
        <v/>
      </c>
      <c r="F1117" s="24"/>
      <c r="H1117" s="52"/>
      <c r="L1117" s="51"/>
    </row>
    <row r="1118" spans="3:12" ht="21" customHeight="1" x14ac:dyDescent="0.2">
      <c r="C1118" s="128" t="str">
        <f>IF(AND(D1118="",A1118=""),"",IF(ISBLANK(A1118)," ",VLOOKUP(A1118,'Tabla de equipos'!$B$3:$D$107,3,FALSE)))</f>
        <v/>
      </c>
      <c r="E1118" s="130" t="str">
        <f t="shared" si="18"/>
        <v/>
      </c>
      <c r="F1118" s="24"/>
      <c r="H1118" s="52"/>
      <c r="L1118" s="51"/>
    </row>
    <row r="1119" spans="3:12" ht="21" customHeight="1" x14ac:dyDescent="0.2">
      <c r="C1119" s="128" t="str">
        <f>IF(AND(D1119="",A1119=""),"",IF(ISBLANK(A1119)," ",VLOOKUP(A1119,'Tabla de equipos'!$B$3:$D$107,3,FALSE)))</f>
        <v/>
      </c>
      <c r="E1119" s="130" t="str">
        <f t="shared" si="18"/>
        <v/>
      </c>
      <c r="F1119" s="24"/>
      <c r="H1119" s="52"/>
      <c r="L1119" s="51"/>
    </row>
    <row r="1120" spans="3:12" ht="21" customHeight="1" x14ac:dyDescent="0.2">
      <c r="C1120" s="128" t="str">
        <f>IF(AND(D1120="",A1120=""),"",IF(ISBLANK(A1120)," ",VLOOKUP(A1120,'Tabla de equipos'!$B$3:$D$107,3,FALSE)))</f>
        <v/>
      </c>
      <c r="E1120" s="130" t="str">
        <f t="shared" si="18"/>
        <v/>
      </c>
      <c r="F1120" s="24"/>
      <c r="H1120" s="52"/>
      <c r="L1120" s="51"/>
    </row>
    <row r="1121" spans="3:12" ht="21" customHeight="1" x14ac:dyDescent="0.2">
      <c r="C1121" s="128" t="str">
        <f>IF(AND(D1121="",A1121=""),"",IF(ISBLANK(A1121)," ",VLOOKUP(A1121,'Tabla de equipos'!$B$3:$D$107,3,FALSE)))</f>
        <v/>
      </c>
      <c r="E1121" s="130" t="str">
        <f t="shared" si="18"/>
        <v/>
      </c>
      <c r="F1121" s="24"/>
      <c r="H1121" s="52"/>
      <c r="L1121" s="51"/>
    </row>
    <row r="1122" spans="3:12" ht="21" customHeight="1" x14ac:dyDescent="0.2">
      <c r="C1122" s="128" t="str">
        <f>IF(AND(D1122="",A1122=""),"",IF(ISBLANK(A1122)," ",VLOOKUP(A1122,'Tabla de equipos'!$B$3:$D$107,3,FALSE)))</f>
        <v/>
      </c>
      <c r="E1122" s="130" t="str">
        <f t="shared" si="18"/>
        <v/>
      </c>
      <c r="F1122" s="24"/>
      <c r="H1122" s="52"/>
      <c r="L1122" s="51"/>
    </row>
    <row r="1123" spans="3:12" ht="21" customHeight="1" x14ac:dyDescent="0.2">
      <c r="C1123" s="128" t="str">
        <f>IF(AND(D1123="",A1123=""),"",IF(ISBLANK(A1123)," ",VLOOKUP(A1123,'Tabla de equipos'!$B$3:$D$107,3,FALSE)))</f>
        <v/>
      </c>
      <c r="E1123" s="130" t="str">
        <f t="shared" si="18"/>
        <v/>
      </c>
      <c r="F1123" s="24"/>
      <c r="H1123" s="52"/>
      <c r="L1123" s="51"/>
    </row>
    <row r="1124" spans="3:12" ht="21" customHeight="1" x14ac:dyDescent="0.2">
      <c r="C1124" s="128" t="str">
        <f>IF(AND(D1124="",A1124=""),"",IF(ISBLANK(A1124)," ",VLOOKUP(A1124,'Tabla de equipos'!$B$3:$D$107,3,FALSE)))</f>
        <v/>
      </c>
      <c r="E1124" s="130" t="str">
        <f t="shared" si="18"/>
        <v/>
      </c>
      <c r="F1124" s="24"/>
      <c r="H1124" s="52"/>
      <c r="L1124" s="51"/>
    </row>
    <row r="1125" spans="3:12" ht="21" customHeight="1" x14ac:dyDescent="0.2">
      <c r="C1125" s="128" t="str">
        <f>IF(AND(D1125="",A1125=""),"",IF(ISBLANK(A1125)," ",VLOOKUP(A1125,'Tabla de equipos'!$B$3:$D$107,3,FALSE)))</f>
        <v/>
      </c>
      <c r="E1125" s="130" t="str">
        <f t="shared" si="18"/>
        <v/>
      </c>
      <c r="F1125" s="24"/>
      <c r="H1125" s="52"/>
      <c r="L1125" s="51"/>
    </row>
    <row r="1126" spans="3:12" ht="21" customHeight="1" x14ac:dyDescent="0.2">
      <c r="C1126" s="128" t="str">
        <f>IF(AND(D1126="",A1126=""),"",IF(ISBLANK(A1126)," ",VLOOKUP(A1126,'Tabla de equipos'!$B$3:$D$107,3,FALSE)))</f>
        <v/>
      </c>
      <c r="E1126" s="130" t="str">
        <f t="shared" si="18"/>
        <v/>
      </c>
      <c r="F1126" s="24"/>
      <c r="H1126" s="52"/>
      <c r="L1126" s="51"/>
    </row>
    <row r="1127" spans="3:12" ht="21" customHeight="1" x14ac:dyDescent="0.2">
      <c r="C1127" s="128" t="str">
        <f>IF(AND(D1127="",A1127=""),"",IF(ISBLANK(A1127)," ",VLOOKUP(A1127,'Tabla de equipos'!$B$3:$D$107,3,FALSE)))</f>
        <v/>
      </c>
      <c r="E1127" s="130" t="str">
        <f t="shared" si="18"/>
        <v/>
      </c>
      <c r="F1127" s="24"/>
      <c r="H1127" s="52"/>
      <c r="L1127" s="51"/>
    </row>
    <row r="1128" spans="3:12" ht="21" customHeight="1" x14ac:dyDescent="0.2">
      <c r="C1128" s="128" t="str">
        <f>IF(AND(D1128="",A1128=""),"",IF(ISBLANK(A1128)," ",VLOOKUP(A1128,'Tabla de equipos'!$B$3:$D$107,3,FALSE)))</f>
        <v/>
      </c>
      <c r="E1128" s="130" t="str">
        <f t="shared" si="18"/>
        <v/>
      </c>
      <c r="F1128" s="24"/>
      <c r="H1128" s="52"/>
      <c r="L1128" s="51"/>
    </row>
    <row r="1129" spans="3:12" ht="21" customHeight="1" x14ac:dyDescent="0.2">
      <c r="C1129" s="128" t="str">
        <f>IF(AND(D1129="",A1129=""),"",IF(ISBLANK(A1129)," ",VLOOKUP(A1129,'Tabla de equipos'!$B$3:$D$107,3,FALSE)))</f>
        <v/>
      </c>
      <c r="E1129" s="130" t="str">
        <f t="shared" si="18"/>
        <v/>
      </c>
      <c r="F1129" s="24"/>
      <c r="H1129" s="52"/>
      <c r="L1129" s="51"/>
    </row>
    <row r="1130" spans="3:12" ht="21" customHeight="1" x14ac:dyDescent="0.2">
      <c r="C1130" s="128" t="str">
        <f>IF(AND(D1130="",A1130=""),"",IF(ISBLANK(A1130)," ",VLOOKUP(A1130,'Tabla de equipos'!$B$3:$D$107,3,FALSE)))</f>
        <v/>
      </c>
      <c r="E1130" s="130" t="str">
        <f t="shared" si="18"/>
        <v/>
      </c>
      <c r="F1130" s="24"/>
      <c r="H1130" s="52"/>
      <c r="L1130" s="51"/>
    </row>
    <row r="1131" spans="3:12" ht="21" customHeight="1" x14ac:dyDescent="0.2">
      <c r="C1131" s="128" t="str">
        <f>IF(AND(D1131="",A1131=""),"",IF(ISBLANK(A1131)," ",VLOOKUP(A1131,'Tabla de equipos'!$B$3:$D$107,3,FALSE)))</f>
        <v/>
      </c>
      <c r="E1131" s="130" t="str">
        <f t="shared" si="18"/>
        <v/>
      </c>
      <c r="F1131" s="24"/>
      <c r="H1131" s="52"/>
      <c r="L1131" s="51"/>
    </row>
    <row r="1132" spans="3:12" ht="21" customHeight="1" x14ac:dyDescent="0.2">
      <c r="C1132" s="128" t="str">
        <f>IF(AND(D1132="",A1132=""),"",IF(ISBLANK(A1132)," ",VLOOKUP(A1132,'Tabla de equipos'!$B$3:$D$107,3,FALSE)))</f>
        <v/>
      </c>
      <c r="E1132" s="130" t="str">
        <f t="shared" si="18"/>
        <v/>
      </c>
      <c r="F1132" s="24"/>
      <c r="H1132" s="52"/>
      <c r="L1132" s="51"/>
    </row>
    <row r="1133" spans="3:12" ht="21" customHeight="1" x14ac:dyDescent="0.2">
      <c r="C1133" s="128" t="str">
        <f>IF(AND(D1133="",A1133=""),"",IF(ISBLANK(A1133)," ",VLOOKUP(A1133,'Tabla de equipos'!$B$3:$D$107,3,FALSE)))</f>
        <v/>
      </c>
      <c r="E1133" s="130" t="str">
        <f t="shared" si="18"/>
        <v/>
      </c>
      <c r="F1133" s="24"/>
      <c r="H1133" s="52"/>
      <c r="L1133" s="51"/>
    </row>
    <row r="1134" spans="3:12" ht="21" customHeight="1" x14ac:dyDescent="0.2">
      <c r="C1134" s="128" t="str">
        <f>IF(AND(D1134="",A1134=""),"",IF(ISBLANK(A1134)," ",VLOOKUP(A1134,'Tabla de equipos'!$B$3:$D$107,3,FALSE)))</f>
        <v/>
      </c>
      <c r="E1134" s="130" t="str">
        <f t="shared" si="18"/>
        <v/>
      </c>
      <c r="F1134" s="24"/>
      <c r="H1134" s="52"/>
      <c r="L1134" s="51"/>
    </row>
    <row r="1135" spans="3:12" ht="21" customHeight="1" x14ac:dyDescent="0.2">
      <c r="C1135" s="128" t="str">
        <f>IF(AND(D1135="",A1135=""),"",IF(ISBLANK(A1135)," ",VLOOKUP(A1135,'Tabla de equipos'!$B$3:$D$107,3,FALSE)))</f>
        <v/>
      </c>
      <c r="E1135" s="130" t="str">
        <f t="shared" si="18"/>
        <v/>
      </c>
      <c r="F1135" s="24"/>
      <c r="H1135" s="52"/>
      <c r="L1135" s="51"/>
    </row>
    <row r="1136" spans="3:12" ht="21" customHeight="1" x14ac:dyDescent="0.2">
      <c r="C1136" s="128" t="str">
        <f>IF(AND(D1136="",A1136=""),"",IF(ISBLANK(A1136)," ",VLOOKUP(A1136,'Tabla de equipos'!$B$3:$D$107,3,FALSE)))</f>
        <v/>
      </c>
      <c r="E1136" s="130" t="str">
        <f t="shared" si="18"/>
        <v/>
      </c>
      <c r="F1136" s="24"/>
      <c r="H1136" s="52"/>
      <c r="L1136" s="51"/>
    </row>
    <row r="1137" spans="3:12" ht="21" customHeight="1" x14ac:dyDescent="0.2">
      <c r="C1137" s="128" t="str">
        <f>IF(AND(D1137="",A1137=""),"",IF(ISBLANK(A1137)," ",VLOOKUP(A1137,'Tabla de equipos'!$B$3:$D$107,3,FALSE)))</f>
        <v/>
      </c>
      <c r="E1137" s="130" t="str">
        <f t="shared" si="18"/>
        <v/>
      </c>
      <c r="F1137" s="24"/>
      <c r="H1137" s="52"/>
      <c r="L1137" s="51"/>
    </row>
    <row r="1138" spans="3:12" ht="21" customHeight="1" x14ac:dyDescent="0.2">
      <c r="C1138" s="128" t="str">
        <f>IF(AND(D1138="",A1138=""),"",IF(ISBLANK(A1138)," ",VLOOKUP(A1138,'Tabla de equipos'!$B$3:$D$107,3,FALSE)))</f>
        <v/>
      </c>
      <c r="E1138" s="130" t="str">
        <f t="shared" si="18"/>
        <v/>
      </c>
      <c r="F1138" s="24"/>
      <c r="H1138" s="52"/>
      <c r="L1138" s="51"/>
    </row>
    <row r="1139" spans="3:12" ht="21" customHeight="1" x14ac:dyDescent="0.2">
      <c r="C1139" s="128" t="str">
        <f>IF(AND(D1139="",A1139=""),"",IF(ISBLANK(A1139)," ",VLOOKUP(A1139,'Tabla de equipos'!$B$3:$D$107,3,FALSE)))</f>
        <v/>
      </c>
      <c r="E1139" s="130" t="str">
        <f t="shared" si="18"/>
        <v/>
      </c>
      <c r="F1139" s="24"/>
      <c r="H1139" s="52"/>
      <c r="L1139" s="51"/>
    </row>
    <row r="1140" spans="3:12" ht="21" customHeight="1" x14ac:dyDescent="0.2">
      <c r="C1140" s="128" t="str">
        <f>IF(AND(D1140="",A1140=""),"",IF(ISBLANK(A1140)," ",VLOOKUP(A1140,'Tabla de equipos'!$B$3:$D$107,3,FALSE)))</f>
        <v/>
      </c>
      <c r="E1140" s="130" t="str">
        <f t="shared" si="18"/>
        <v/>
      </c>
      <c r="F1140" s="24"/>
      <c r="H1140" s="52"/>
      <c r="L1140" s="51"/>
    </row>
    <row r="1141" spans="3:12" ht="21" customHeight="1" x14ac:dyDescent="0.2">
      <c r="C1141" s="128" t="str">
        <f>IF(AND(D1141="",A1141=""),"",IF(ISBLANK(A1141)," ",VLOOKUP(A1141,'Tabla de equipos'!$B$3:$D$107,3,FALSE)))</f>
        <v/>
      </c>
      <c r="E1141" s="130" t="str">
        <f t="shared" si="18"/>
        <v/>
      </c>
      <c r="F1141" s="24"/>
      <c r="H1141" s="52"/>
      <c r="L1141" s="51"/>
    </row>
    <row r="1142" spans="3:12" ht="21" customHeight="1" x14ac:dyDescent="0.2">
      <c r="C1142" s="128" t="str">
        <f>IF(AND(D1142="",A1142=""),"",IF(ISBLANK(A1142)," ",VLOOKUP(A1142,'Tabla de equipos'!$B$3:$D$107,3,FALSE)))</f>
        <v/>
      </c>
      <c r="E1142" s="130" t="str">
        <f t="shared" si="18"/>
        <v/>
      </c>
      <c r="F1142" s="24"/>
      <c r="H1142" s="52"/>
      <c r="L1142" s="51"/>
    </row>
    <row r="1143" spans="3:12" ht="21" customHeight="1" x14ac:dyDescent="0.2">
      <c r="C1143" s="128" t="str">
        <f>IF(AND(D1143="",A1143=""),"",IF(ISBLANK(A1143)," ",VLOOKUP(A1143,'Tabla de equipos'!$B$3:$D$107,3,FALSE)))</f>
        <v/>
      </c>
      <c r="E1143" s="130" t="str">
        <f t="shared" si="18"/>
        <v/>
      </c>
      <c r="F1143" s="24"/>
      <c r="H1143" s="52"/>
      <c r="L1143" s="51"/>
    </row>
    <row r="1144" spans="3:12" ht="21" customHeight="1" x14ac:dyDescent="0.2">
      <c r="C1144" s="128" t="str">
        <f>IF(AND(D1144="",A1144=""),"",IF(ISBLANK(A1144)," ",VLOOKUP(A1144,'Tabla de equipos'!$B$3:$D$107,3,FALSE)))</f>
        <v/>
      </c>
      <c r="E1144" s="130" t="str">
        <f t="shared" si="18"/>
        <v/>
      </c>
      <c r="F1144" s="24"/>
      <c r="H1144" s="52"/>
      <c r="L1144" s="51"/>
    </row>
    <row r="1145" spans="3:12" ht="21" customHeight="1" x14ac:dyDescent="0.2">
      <c r="C1145" s="128" t="str">
        <f>IF(AND(D1145="",A1145=""),"",IF(ISBLANK(A1145)," ",VLOOKUP(A1145,'Tabla de equipos'!$B$3:$D$107,3,FALSE)))</f>
        <v/>
      </c>
      <c r="E1145" s="130" t="str">
        <f t="shared" si="18"/>
        <v/>
      </c>
      <c r="F1145" s="24"/>
      <c r="H1145" s="52"/>
      <c r="L1145" s="51"/>
    </row>
    <row r="1146" spans="3:12" ht="21" customHeight="1" x14ac:dyDescent="0.2">
      <c r="C1146" s="128" t="str">
        <f>IF(AND(D1146="",A1146=""),"",IF(ISBLANK(A1146)," ",VLOOKUP(A1146,'Tabla de equipos'!$B$3:$D$107,3,FALSE)))</f>
        <v/>
      </c>
      <c r="E1146" s="130" t="str">
        <f t="shared" si="18"/>
        <v/>
      </c>
      <c r="F1146" s="24"/>
      <c r="H1146" s="52"/>
      <c r="L1146" s="51"/>
    </row>
    <row r="1147" spans="3:12" ht="21" customHeight="1" x14ac:dyDescent="0.2">
      <c r="C1147" s="128" t="str">
        <f>IF(AND(D1147="",A1147=""),"",IF(ISBLANK(A1147)," ",VLOOKUP(A1147,'Tabla de equipos'!$B$3:$D$107,3,FALSE)))</f>
        <v/>
      </c>
      <c r="E1147" s="130" t="str">
        <f t="shared" si="18"/>
        <v/>
      </c>
      <c r="F1147" s="24"/>
      <c r="H1147" s="52"/>
      <c r="L1147" s="51"/>
    </row>
    <row r="1148" spans="3:12" ht="21" customHeight="1" x14ac:dyDescent="0.2">
      <c r="C1148" s="128" t="str">
        <f>IF(AND(D1148="",A1148=""),"",IF(ISBLANK(A1148)," ",VLOOKUP(A1148,'Tabla de equipos'!$B$3:$D$107,3,FALSE)))</f>
        <v/>
      </c>
      <c r="E1148" s="130" t="str">
        <f t="shared" si="18"/>
        <v/>
      </c>
      <c r="F1148" s="24"/>
      <c r="H1148" s="52"/>
      <c r="L1148" s="51"/>
    </row>
    <row r="1149" spans="3:12" ht="21" customHeight="1" x14ac:dyDescent="0.2">
      <c r="C1149" s="128" t="str">
        <f>IF(AND(D1149="",A1149=""),"",IF(ISBLANK(A1149)," ",VLOOKUP(A1149,'Tabla de equipos'!$B$3:$D$107,3,FALSE)))</f>
        <v/>
      </c>
      <c r="E1149" s="130" t="str">
        <f t="shared" si="18"/>
        <v/>
      </c>
      <c r="F1149" s="24"/>
      <c r="H1149" s="52"/>
      <c r="L1149" s="51"/>
    </row>
    <row r="1150" spans="3:12" ht="21" customHeight="1" x14ac:dyDescent="0.2">
      <c r="C1150" s="128" t="str">
        <f>IF(AND(D1150="",A1150=""),"",IF(ISBLANK(A1150)," ",VLOOKUP(A1150,'Tabla de equipos'!$B$3:$D$107,3,FALSE)))</f>
        <v/>
      </c>
      <c r="E1150" s="130" t="str">
        <f t="shared" si="18"/>
        <v/>
      </c>
      <c r="F1150" s="24"/>
      <c r="H1150" s="52"/>
      <c r="L1150" s="51"/>
    </row>
    <row r="1151" spans="3:12" ht="21" customHeight="1" x14ac:dyDescent="0.2">
      <c r="C1151" s="128" t="str">
        <f>IF(AND(D1151="",A1151=""),"",IF(ISBLANK(A1151)," ",VLOOKUP(A1151,'Tabla de equipos'!$B$3:$D$107,3,FALSE)))</f>
        <v/>
      </c>
      <c r="E1151" s="130" t="str">
        <f t="shared" si="18"/>
        <v/>
      </c>
      <c r="F1151" s="24"/>
      <c r="H1151" s="52"/>
      <c r="L1151" s="51"/>
    </row>
    <row r="1152" spans="3:12" ht="21" customHeight="1" x14ac:dyDescent="0.2">
      <c r="C1152" s="128" t="str">
        <f>IF(AND(D1152="",A1152=""),"",IF(ISBLANK(A1152)," ",VLOOKUP(A1152,'Tabla de equipos'!$B$3:$D$107,3,FALSE)))</f>
        <v/>
      </c>
      <c r="E1152" s="130" t="str">
        <f t="shared" si="18"/>
        <v/>
      </c>
      <c r="F1152" s="24"/>
      <c r="H1152" s="52"/>
      <c r="L1152" s="51"/>
    </row>
    <row r="1153" spans="3:12" ht="21" customHeight="1" x14ac:dyDescent="0.2">
      <c r="C1153" s="128" t="str">
        <f>IF(AND(D1153="",A1153=""),"",IF(ISBLANK(A1153)," ",VLOOKUP(A1153,'Tabla de equipos'!$B$3:$D$107,3,FALSE)))</f>
        <v/>
      </c>
      <c r="E1153" s="130" t="str">
        <f t="shared" si="18"/>
        <v/>
      </c>
      <c r="F1153" s="24"/>
      <c r="H1153" s="52"/>
      <c r="L1153" s="51"/>
    </row>
    <row r="1154" spans="3:12" ht="21" customHeight="1" x14ac:dyDescent="0.2">
      <c r="C1154" s="128" t="str">
        <f>IF(AND(D1154="",A1154=""),"",IF(ISBLANK(A1154)," ",VLOOKUP(A1154,'Tabla de equipos'!$B$3:$D$107,3,FALSE)))</f>
        <v/>
      </c>
      <c r="E1154" s="130" t="str">
        <f t="shared" si="18"/>
        <v/>
      </c>
      <c r="F1154" s="24"/>
      <c r="H1154" s="52"/>
      <c r="L1154" s="51"/>
    </row>
    <row r="1155" spans="3:12" ht="21" customHeight="1" x14ac:dyDescent="0.2">
      <c r="C1155" s="128" t="str">
        <f>IF(AND(D1155="",A1155=""),"",IF(ISBLANK(A1155)," ",VLOOKUP(A1155,'Tabla de equipos'!$B$3:$D$107,3,FALSE)))</f>
        <v/>
      </c>
      <c r="E1155" s="130" t="str">
        <f t="shared" si="18"/>
        <v/>
      </c>
      <c r="F1155" s="24"/>
      <c r="H1155" s="52"/>
      <c r="L1155" s="51"/>
    </row>
    <row r="1156" spans="3:12" ht="21" customHeight="1" x14ac:dyDescent="0.2">
      <c r="C1156" s="128" t="str">
        <f>IF(AND(D1156="",A1156=""),"",IF(ISBLANK(A1156)," ",VLOOKUP(A1156,'Tabla de equipos'!$B$3:$D$107,3,FALSE)))</f>
        <v/>
      </c>
      <c r="E1156" s="130" t="str">
        <f t="shared" si="18"/>
        <v/>
      </c>
      <c r="F1156" s="24"/>
      <c r="H1156" s="52"/>
      <c r="L1156" s="51"/>
    </row>
    <row r="1157" spans="3:12" ht="21" customHeight="1" x14ac:dyDescent="0.2">
      <c r="C1157" s="128" t="str">
        <f>IF(AND(D1157="",A1157=""),"",IF(ISBLANK(A1157)," ",VLOOKUP(A1157,'Tabla de equipos'!$B$3:$D$107,3,FALSE)))</f>
        <v/>
      </c>
      <c r="E1157" s="130" t="str">
        <f t="shared" si="18"/>
        <v/>
      </c>
      <c r="F1157" s="24"/>
      <c r="H1157" s="52"/>
      <c r="L1157" s="51"/>
    </row>
    <row r="1158" spans="3:12" ht="21" customHeight="1" x14ac:dyDescent="0.2">
      <c r="C1158" s="128" t="str">
        <f>IF(AND(D1158="",A1158=""),"",IF(ISBLANK(A1158)," ",VLOOKUP(A1158,'Tabla de equipos'!$B$3:$D$107,3,FALSE)))</f>
        <v/>
      </c>
      <c r="E1158" s="130" t="str">
        <f t="shared" si="18"/>
        <v/>
      </c>
      <c r="F1158" s="24"/>
      <c r="H1158" s="52"/>
      <c r="L1158" s="51"/>
    </row>
    <row r="1159" spans="3:12" ht="21" customHeight="1" x14ac:dyDescent="0.2">
      <c r="C1159" s="128" t="str">
        <f>IF(AND(D1159="",A1159=""),"",IF(ISBLANK(A1159)," ",VLOOKUP(A1159,'Tabla de equipos'!$B$3:$D$107,3,FALSE)))</f>
        <v/>
      </c>
      <c r="E1159" s="130" t="str">
        <f t="shared" si="18"/>
        <v/>
      </c>
      <c r="F1159" s="24"/>
      <c r="H1159" s="52"/>
      <c r="L1159" s="51"/>
    </row>
    <row r="1160" spans="3:12" ht="21" customHeight="1" x14ac:dyDescent="0.2">
      <c r="C1160" s="128" t="str">
        <f>IF(AND(D1160="",A1160=""),"",IF(ISBLANK(A1160)," ",VLOOKUP(A1160,'Tabla de equipos'!$B$3:$D$107,3,FALSE)))</f>
        <v/>
      </c>
      <c r="E1160" s="130" t="str">
        <f t="shared" si="18"/>
        <v/>
      </c>
      <c r="F1160" s="24"/>
      <c r="H1160" s="52"/>
      <c r="L1160" s="51"/>
    </row>
    <row r="1161" spans="3:12" ht="21" customHeight="1" x14ac:dyDescent="0.2">
      <c r="C1161" s="128" t="str">
        <f>IF(AND(D1161="",A1161=""),"",IF(ISBLANK(A1161)," ",VLOOKUP(A1161,'Tabla de equipos'!$B$3:$D$107,3,FALSE)))</f>
        <v/>
      </c>
      <c r="E1161" s="130" t="str">
        <f t="shared" si="18"/>
        <v/>
      </c>
      <c r="F1161" s="24"/>
      <c r="H1161" s="52"/>
      <c r="L1161" s="51"/>
    </row>
    <row r="1162" spans="3:12" ht="21" customHeight="1" x14ac:dyDescent="0.2">
      <c r="C1162" s="128" t="str">
        <f>IF(AND(D1162="",A1162=""),"",IF(ISBLANK(A1162)," ",VLOOKUP(A1162,'Tabla de equipos'!$B$3:$D$107,3,FALSE)))</f>
        <v/>
      </c>
      <c r="E1162" s="130" t="str">
        <f t="shared" si="18"/>
        <v/>
      </c>
      <c r="F1162" s="24"/>
      <c r="H1162" s="52"/>
      <c r="L1162" s="51"/>
    </row>
    <row r="1163" spans="3:12" ht="21" customHeight="1" x14ac:dyDescent="0.2">
      <c r="C1163" s="128" t="str">
        <f>IF(AND(D1163="",A1163=""),"",IF(ISBLANK(A1163)," ",VLOOKUP(A1163,'Tabla de equipos'!$B$3:$D$107,3,FALSE)))</f>
        <v/>
      </c>
      <c r="E1163" s="130" t="str">
        <f t="shared" si="18"/>
        <v/>
      </c>
      <c r="F1163" s="24"/>
      <c r="H1163" s="52"/>
      <c r="L1163" s="51"/>
    </row>
    <row r="1164" spans="3:12" ht="21" customHeight="1" x14ac:dyDescent="0.2">
      <c r="C1164" s="128" t="str">
        <f>IF(AND(D1164="",A1164=""),"",IF(ISBLANK(A1164)," ",VLOOKUP(A1164,'Tabla de equipos'!$B$3:$D$107,3,FALSE)))</f>
        <v/>
      </c>
      <c r="E1164" s="130" t="str">
        <f t="shared" si="18"/>
        <v/>
      </c>
      <c r="F1164" s="24"/>
      <c r="H1164" s="52"/>
      <c r="L1164" s="51"/>
    </row>
    <row r="1165" spans="3:12" ht="21" customHeight="1" x14ac:dyDescent="0.2">
      <c r="C1165" s="128" t="str">
        <f>IF(AND(D1165="",A1165=""),"",IF(ISBLANK(A1165)," ",VLOOKUP(A1165,'Tabla de equipos'!$B$3:$D$107,3,FALSE)))</f>
        <v/>
      </c>
      <c r="E1165" s="130" t="str">
        <f t="shared" si="18"/>
        <v/>
      </c>
      <c r="F1165" s="24"/>
      <c r="H1165" s="52"/>
      <c r="L1165" s="51"/>
    </row>
    <row r="1166" spans="3:12" ht="21" customHeight="1" x14ac:dyDescent="0.2">
      <c r="C1166" s="128" t="str">
        <f>IF(AND(D1166="",A1166=""),"",IF(ISBLANK(A1166)," ",VLOOKUP(A1166,'Tabla de equipos'!$B$3:$D$107,3,FALSE)))</f>
        <v/>
      </c>
      <c r="E1166" s="130" t="str">
        <f t="shared" si="18"/>
        <v/>
      </c>
      <c r="F1166" s="24"/>
      <c r="H1166" s="52"/>
      <c r="L1166" s="51"/>
    </row>
    <row r="1167" spans="3:12" ht="21" customHeight="1" x14ac:dyDescent="0.2">
      <c r="C1167" s="128" t="str">
        <f>IF(AND(D1167="",A1167=""),"",IF(ISBLANK(A1167)," ",VLOOKUP(A1167,'Tabla de equipos'!$B$3:$D$107,3,FALSE)))</f>
        <v/>
      </c>
      <c r="E1167" s="130" t="str">
        <f t="shared" si="18"/>
        <v/>
      </c>
      <c r="F1167" s="24"/>
      <c r="H1167" s="52"/>
      <c r="L1167" s="51"/>
    </row>
    <row r="1168" spans="3:12" ht="21" customHeight="1" x14ac:dyDescent="0.2">
      <c r="C1168" s="128" t="str">
        <f>IF(AND(D1168="",A1168=""),"",IF(ISBLANK(A1168)," ",VLOOKUP(A1168,'Tabla de equipos'!$B$3:$D$107,3,FALSE)))</f>
        <v/>
      </c>
      <c r="E1168" s="130" t="str">
        <f t="shared" si="18"/>
        <v/>
      </c>
      <c r="F1168" s="24"/>
      <c r="H1168" s="52"/>
      <c r="L1168" s="51"/>
    </row>
    <row r="1169" spans="3:12" ht="21" customHeight="1" x14ac:dyDescent="0.2">
      <c r="C1169" s="128" t="str">
        <f>IF(AND(D1169="",A1169=""),"",IF(ISBLANK(A1169)," ",VLOOKUP(A1169,'Tabla de equipos'!$B$3:$D$107,3,FALSE)))</f>
        <v/>
      </c>
      <c r="E1169" s="130" t="str">
        <f t="shared" si="18"/>
        <v/>
      </c>
      <c r="F1169" s="24"/>
      <c r="H1169" s="52"/>
      <c r="L1169" s="51"/>
    </row>
    <row r="1170" spans="3:12" ht="21" customHeight="1" x14ac:dyDescent="0.2">
      <c r="C1170" s="128" t="str">
        <f>IF(AND(D1170="",A1170=""),"",IF(ISBLANK(A1170)," ",VLOOKUP(A1170,'Tabla de equipos'!$B$3:$D$107,3,FALSE)))</f>
        <v/>
      </c>
      <c r="E1170" s="130" t="str">
        <f t="shared" ref="E1170:E1233" si="19">IF(AND(D1170="",A1170=""),"",IF(AND(A1170="",D1170&gt;0),"Falta especificar equipo/soporte",IF(AND(D1170&gt;0,A1170&lt;&gt;""),"","Falta incluir unidades")))</f>
        <v/>
      </c>
      <c r="F1170" s="24"/>
      <c r="H1170" s="52"/>
      <c r="L1170" s="51"/>
    </row>
    <row r="1171" spans="3:12" ht="21" customHeight="1" x14ac:dyDescent="0.2">
      <c r="C1171" s="128" t="str">
        <f>IF(AND(D1171="",A1171=""),"",IF(ISBLANK(A1171)," ",VLOOKUP(A1171,'Tabla de equipos'!$B$3:$D$107,3,FALSE)))</f>
        <v/>
      </c>
      <c r="E1171" s="130" t="str">
        <f t="shared" si="19"/>
        <v/>
      </c>
      <c r="F1171" s="24"/>
      <c r="H1171" s="52"/>
      <c r="L1171" s="51"/>
    </row>
    <row r="1172" spans="3:12" ht="21" customHeight="1" x14ac:dyDescent="0.2">
      <c r="C1172" s="128" t="str">
        <f>IF(AND(D1172="",A1172=""),"",IF(ISBLANK(A1172)," ",VLOOKUP(A1172,'Tabla de equipos'!$B$3:$D$107,3,FALSE)))</f>
        <v/>
      </c>
      <c r="E1172" s="130" t="str">
        <f t="shared" si="19"/>
        <v/>
      </c>
      <c r="F1172" s="24"/>
      <c r="H1172" s="52"/>
      <c r="L1172" s="51"/>
    </row>
    <row r="1173" spans="3:12" ht="21" customHeight="1" x14ac:dyDescent="0.2">
      <c r="C1173" s="128" t="str">
        <f>IF(AND(D1173="",A1173=""),"",IF(ISBLANK(A1173)," ",VLOOKUP(A1173,'Tabla de equipos'!$B$3:$D$107,3,FALSE)))</f>
        <v/>
      </c>
      <c r="E1173" s="130" t="str">
        <f t="shared" si="19"/>
        <v/>
      </c>
      <c r="F1173" s="24"/>
      <c r="H1173" s="52"/>
      <c r="L1173" s="51"/>
    </row>
    <row r="1174" spans="3:12" ht="21" customHeight="1" x14ac:dyDescent="0.2">
      <c r="C1174" s="128" t="str">
        <f>IF(AND(D1174="",A1174=""),"",IF(ISBLANK(A1174)," ",VLOOKUP(A1174,'Tabla de equipos'!$B$3:$D$107,3,FALSE)))</f>
        <v/>
      </c>
      <c r="E1174" s="130" t="str">
        <f t="shared" si="19"/>
        <v/>
      </c>
      <c r="F1174" s="24"/>
      <c r="H1174" s="52"/>
      <c r="L1174" s="51"/>
    </row>
    <row r="1175" spans="3:12" ht="21" customHeight="1" x14ac:dyDescent="0.2">
      <c r="C1175" s="128" t="str">
        <f>IF(AND(D1175="",A1175=""),"",IF(ISBLANK(A1175)," ",VLOOKUP(A1175,'Tabla de equipos'!$B$3:$D$107,3,FALSE)))</f>
        <v/>
      </c>
      <c r="E1175" s="130" t="str">
        <f t="shared" si="19"/>
        <v/>
      </c>
      <c r="F1175" s="24"/>
      <c r="H1175" s="52"/>
      <c r="L1175" s="51"/>
    </row>
    <row r="1176" spans="3:12" ht="21" customHeight="1" x14ac:dyDescent="0.2">
      <c r="C1176" s="128" t="str">
        <f>IF(AND(D1176="",A1176=""),"",IF(ISBLANK(A1176)," ",VLOOKUP(A1176,'Tabla de equipos'!$B$3:$D$107,3,FALSE)))</f>
        <v/>
      </c>
      <c r="E1176" s="130" t="str">
        <f t="shared" si="19"/>
        <v/>
      </c>
      <c r="F1176" s="24"/>
      <c r="H1176" s="52"/>
      <c r="L1176" s="51"/>
    </row>
    <row r="1177" spans="3:12" ht="21" customHeight="1" x14ac:dyDescent="0.2">
      <c r="C1177" s="128" t="str">
        <f>IF(AND(D1177="",A1177=""),"",IF(ISBLANK(A1177)," ",VLOOKUP(A1177,'Tabla de equipos'!$B$3:$D$107,3,FALSE)))</f>
        <v/>
      </c>
      <c r="E1177" s="130" t="str">
        <f t="shared" si="19"/>
        <v/>
      </c>
      <c r="F1177" s="24"/>
      <c r="H1177" s="52"/>
      <c r="L1177" s="51"/>
    </row>
    <row r="1178" spans="3:12" ht="21" customHeight="1" x14ac:dyDescent="0.2">
      <c r="C1178" s="128" t="str">
        <f>IF(AND(D1178="",A1178=""),"",IF(ISBLANK(A1178)," ",VLOOKUP(A1178,'Tabla de equipos'!$B$3:$D$107,3,FALSE)))</f>
        <v/>
      </c>
      <c r="E1178" s="130" t="str">
        <f t="shared" si="19"/>
        <v/>
      </c>
      <c r="F1178" s="24"/>
      <c r="H1178" s="52"/>
      <c r="L1178" s="51"/>
    </row>
    <row r="1179" spans="3:12" ht="21" customHeight="1" x14ac:dyDescent="0.2">
      <c r="C1179" s="128" t="str">
        <f>IF(AND(D1179="",A1179=""),"",IF(ISBLANK(A1179)," ",VLOOKUP(A1179,'Tabla de equipos'!$B$3:$D$107,3,FALSE)))</f>
        <v/>
      </c>
      <c r="E1179" s="130" t="str">
        <f t="shared" si="19"/>
        <v/>
      </c>
      <c r="F1179" s="24"/>
      <c r="H1179" s="52"/>
      <c r="L1179" s="51"/>
    </row>
    <row r="1180" spans="3:12" ht="21" customHeight="1" x14ac:dyDescent="0.2">
      <c r="C1180" s="128" t="str">
        <f>IF(AND(D1180="",A1180=""),"",IF(ISBLANK(A1180)," ",VLOOKUP(A1180,'Tabla de equipos'!$B$3:$D$107,3,FALSE)))</f>
        <v/>
      </c>
      <c r="E1180" s="130" t="str">
        <f t="shared" si="19"/>
        <v/>
      </c>
      <c r="F1180" s="24"/>
      <c r="H1180" s="52"/>
      <c r="L1180" s="51"/>
    </row>
    <row r="1181" spans="3:12" ht="21" customHeight="1" x14ac:dyDescent="0.2">
      <c r="C1181" s="128" t="str">
        <f>IF(AND(D1181="",A1181=""),"",IF(ISBLANK(A1181)," ",VLOOKUP(A1181,'Tabla de equipos'!$B$3:$D$107,3,FALSE)))</f>
        <v/>
      </c>
      <c r="E1181" s="130" t="str">
        <f t="shared" si="19"/>
        <v/>
      </c>
      <c r="F1181" s="24"/>
      <c r="H1181" s="52"/>
      <c r="L1181" s="51"/>
    </row>
    <row r="1182" spans="3:12" ht="21" customHeight="1" x14ac:dyDescent="0.2">
      <c r="C1182" s="128" t="str">
        <f>IF(AND(D1182="",A1182=""),"",IF(ISBLANK(A1182)," ",VLOOKUP(A1182,'Tabla de equipos'!$B$3:$D$107,3,FALSE)))</f>
        <v/>
      </c>
      <c r="E1182" s="130" t="str">
        <f t="shared" si="19"/>
        <v/>
      </c>
      <c r="F1182" s="24"/>
      <c r="H1182" s="52"/>
      <c r="L1182" s="51"/>
    </row>
    <row r="1183" spans="3:12" ht="21" customHeight="1" x14ac:dyDescent="0.2">
      <c r="C1183" s="128" t="str">
        <f>IF(AND(D1183="",A1183=""),"",IF(ISBLANK(A1183)," ",VLOOKUP(A1183,'Tabla de equipos'!$B$3:$D$107,3,FALSE)))</f>
        <v/>
      </c>
      <c r="E1183" s="130" t="str">
        <f t="shared" si="19"/>
        <v/>
      </c>
      <c r="F1183" s="24"/>
      <c r="H1183" s="52"/>
      <c r="L1183" s="51"/>
    </row>
    <row r="1184" spans="3:12" ht="21" customHeight="1" x14ac:dyDescent="0.2">
      <c r="C1184" s="128" t="str">
        <f>IF(AND(D1184="",A1184=""),"",IF(ISBLANK(A1184)," ",VLOOKUP(A1184,'Tabla de equipos'!$B$3:$D$107,3,FALSE)))</f>
        <v/>
      </c>
      <c r="E1184" s="130" t="str">
        <f t="shared" si="19"/>
        <v/>
      </c>
      <c r="F1184" s="24"/>
      <c r="H1184" s="52"/>
      <c r="L1184" s="51"/>
    </row>
    <row r="1185" spans="3:12" ht="21" customHeight="1" x14ac:dyDescent="0.2">
      <c r="C1185" s="128" t="str">
        <f>IF(AND(D1185="",A1185=""),"",IF(ISBLANK(A1185)," ",VLOOKUP(A1185,'Tabla de equipos'!$B$3:$D$107,3,FALSE)))</f>
        <v/>
      </c>
      <c r="E1185" s="130" t="str">
        <f t="shared" si="19"/>
        <v/>
      </c>
      <c r="F1185" s="24"/>
      <c r="H1185" s="52"/>
      <c r="L1185" s="51"/>
    </row>
    <row r="1186" spans="3:12" ht="21" customHeight="1" x14ac:dyDescent="0.2">
      <c r="C1186" s="128" t="str">
        <f>IF(AND(D1186="",A1186=""),"",IF(ISBLANK(A1186)," ",VLOOKUP(A1186,'Tabla de equipos'!$B$3:$D$107,3,FALSE)))</f>
        <v/>
      </c>
      <c r="E1186" s="130" t="str">
        <f t="shared" si="19"/>
        <v/>
      </c>
      <c r="F1186" s="24"/>
      <c r="H1186" s="52"/>
      <c r="L1186" s="51"/>
    </row>
    <row r="1187" spans="3:12" ht="21" customHeight="1" x14ac:dyDescent="0.2">
      <c r="C1187" s="128" t="str">
        <f>IF(AND(D1187="",A1187=""),"",IF(ISBLANK(A1187)," ",VLOOKUP(A1187,'Tabla de equipos'!$B$3:$D$107,3,FALSE)))</f>
        <v/>
      </c>
      <c r="E1187" s="130" t="str">
        <f t="shared" si="19"/>
        <v/>
      </c>
      <c r="F1187" s="24"/>
      <c r="H1187" s="52"/>
      <c r="L1187" s="51"/>
    </row>
    <row r="1188" spans="3:12" ht="21" customHeight="1" x14ac:dyDescent="0.2">
      <c r="C1188" s="128" t="str">
        <f>IF(AND(D1188="",A1188=""),"",IF(ISBLANK(A1188)," ",VLOOKUP(A1188,'Tabla de equipos'!$B$3:$D$107,3,FALSE)))</f>
        <v/>
      </c>
      <c r="E1188" s="130" t="str">
        <f t="shared" si="19"/>
        <v/>
      </c>
      <c r="F1188" s="24"/>
      <c r="H1188" s="52"/>
      <c r="L1188" s="51"/>
    </row>
    <row r="1189" spans="3:12" ht="21" customHeight="1" x14ac:dyDescent="0.2">
      <c r="C1189" s="128" t="str">
        <f>IF(AND(D1189="",A1189=""),"",IF(ISBLANK(A1189)," ",VLOOKUP(A1189,'Tabla de equipos'!$B$3:$D$107,3,FALSE)))</f>
        <v/>
      </c>
      <c r="E1189" s="130" t="str">
        <f t="shared" si="19"/>
        <v/>
      </c>
      <c r="F1189" s="24"/>
      <c r="H1189" s="52"/>
      <c r="L1189" s="51"/>
    </row>
    <row r="1190" spans="3:12" ht="21" customHeight="1" x14ac:dyDescent="0.2">
      <c r="C1190" s="128" t="str">
        <f>IF(AND(D1190="",A1190=""),"",IF(ISBLANK(A1190)," ",VLOOKUP(A1190,'Tabla de equipos'!$B$3:$D$107,3,FALSE)))</f>
        <v/>
      </c>
      <c r="E1190" s="130" t="str">
        <f t="shared" si="19"/>
        <v/>
      </c>
      <c r="F1190" s="24"/>
      <c r="H1190" s="52"/>
      <c r="L1190" s="51"/>
    </row>
    <row r="1191" spans="3:12" ht="21" customHeight="1" x14ac:dyDescent="0.2">
      <c r="C1191" s="128" t="str">
        <f>IF(AND(D1191="",A1191=""),"",IF(ISBLANK(A1191)," ",VLOOKUP(A1191,'Tabla de equipos'!$B$3:$D$107,3,FALSE)))</f>
        <v/>
      </c>
      <c r="E1191" s="130" t="str">
        <f t="shared" si="19"/>
        <v/>
      </c>
      <c r="F1191" s="24"/>
      <c r="H1191" s="52"/>
      <c r="L1191" s="51"/>
    </row>
    <row r="1192" spans="3:12" ht="21" customHeight="1" x14ac:dyDescent="0.2">
      <c r="C1192" s="128" t="str">
        <f>IF(AND(D1192="",A1192=""),"",IF(ISBLANK(A1192)," ",VLOOKUP(A1192,'Tabla de equipos'!$B$3:$D$107,3,FALSE)))</f>
        <v/>
      </c>
      <c r="E1192" s="130" t="str">
        <f t="shared" si="19"/>
        <v/>
      </c>
      <c r="F1192" s="24"/>
      <c r="H1192" s="52"/>
      <c r="L1192" s="51"/>
    </row>
    <row r="1193" spans="3:12" ht="21" customHeight="1" x14ac:dyDescent="0.2">
      <c r="C1193" s="128" t="str">
        <f>IF(AND(D1193="",A1193=""),"",IF(ISBLANK(A1193)," ",VLOOKUP(A1193,'Tabla de equipos'!$B$3:$D$107,3,FALSE)))</f>
        <v/>
      </c>
      <c r="E1193" s="130" t="str">
        <f t="shared" si="19"/>
        <v/>
      </c>
      <c r="F1193" s="24"/>
      <c r="H1193" s="52"/>
      <c r="L1193" s="51"/>
    </row>
    <row r="1194" spans="3:12" ht="21" customHeight="1" x14ac:dyDescent="0.2">
      <c r="C1194" s="128" t="str">
        <f>IF(AND(D1194="",A1194=""),"",IF(ISBLANK(A1194)," ",VLOOKUP(A1194,'Tabla de equipos'!$B$3:$D$107,3,FALSE)))</f>
        <v/>
      </c>
      <c r="E1194" s="130" t="str">
        <f t="shared" si="19"/>
        <v/>
      </c>
      <c r="F1194" s="24"/>
      <c r="H1194" s="52"/>
      <c r="L1194" s="51"/>
    </row>
    <row r="1195" spans="3:12" ht="21" customHeight="1" x14ac:dyDescent="0.2">
      <c r="C1195" s="128" t="str">
        <f>IF(AND(D1195="",A1195=""),"",IF(ISBLANK(A1195)," ",VLOOKUP(A1195,'Tabla de equipos'!$B$3:$D$107,3,FALSE)))</f>
        <v/>
      </c>
      <c r="E1195" s="130" t="str">
        <f t="shared" si="19"/>
        <v/>
      </c>
      <c r="F1195" s="24"/>
      <c r="H1195" s="52"/>
      <c r="L1195" s="51"/>
    </row>
    <row r="1196" spans="3:12" ht="21" customHeight="1" x14ac:dyDescent="0.2">
      <c r="C1196" s="128" t="str">
        <f>IF(AND(D1196="",A1196=""),"",IF(ISBLANK(A1196)," ",VLOOKUP(A1196,'Tabla de equipos'!$B$3:$D$107,3,FALSE)))</f>
        <v/>
      </c>
      <c r="E1196" s="130" t="str">
        <f t="shared" si="19"/>
        <v/>
      </c>
      <c r="F1196" s="24"/>
      <c r="H1196" s="52"/>
      <c r="L1196" s="51"/>
    </row>
    <row r="1197" spans="3:12" ht="21" customHeight="1" x14ac:dyDescent="0.2">
      <c r="C1197" s="128" t="str">
        <f>IF(AND(D1197="",A1197=""),"",IF(ISBLANK(A1197)," ",VLOOKUP(A1197,'Tabla de equipos'!$B$3:$D$107,3,FALSE)))</f>
        <v/>
      </c>
      <c r="E1197" s="130" t="str">
        <f t="shared" si="19"/>
        <v/>
      </c>
      <c r="F1197" s="24"/>
      <c r="H1197" s="52"/>
      <c r="L1197" s="51"/>
    </row>
    <row r="1198" spans="3:12" ht="21" customHeight="1" x14ac:dyDescent="0.2">
      <c r="C1198" s="128" t="str">
        <f>IF(AND(D1198="",A1198=""),"",IF(ISBLANK(A1198)," ",VLOOKUP(A1198,'Tabla de equipos'!$B$3:$D$107,3,FALSE)))</f>
        <v/>
      </c>
      <c r="E1198" s="130" t="str">
        <f t="shared" si="19"/>
        <v/>
      </c>
      <c r="F1198" s="24"/>
      <c r="H1198" s="52"/>
      <c r="L1198" s="51"/>
    </row>
    <row r="1199" spans="3:12" ht="21" customHeight="1" x14ac:dyDescent="0.2">
      <c r="C1199" s="128" t="str">
        <f>IF(AND(D1199="",A1199=""),"",IF(ISBLANK(A1199)," ",VLOOKUP(A1199,'Tabla de equipos'!$B$3:$D$107,3,FALSE)))</f>
        <v/>
      </c>
      <c r="E1199" s="130" t="str">
        <f t="shared" si="19"/>
        <v/>
      </c>
      <c r="F1199" s="24"/>
      <c r="H1199" s="52"/>
      <c r="L1199" s="51"/>
    </row>
    <row r="1200" spans="3:12" ht="21" customHeight="1" x14ac:dyDescent="0.2">
      <c r="C1200" s="128" t="str">
        <f>IF(AND(D1200="",A1200=""),"",IF(ISBLANK(A1200)," ",VLOOKUP(A1200,'Tabla de equipos'!$B$3:$D$107,3,FALSE)))</f>
        <v/>
      </c>
      <c r="E1200" s="130" t="str">
        <f t="shared" si="19"/>
        <v/>
      </c>
      <c r="F1200" s="24"/>
      <c r="H1200" s="52"/>
      <c r="L1200" s="51"/>
    </row>
    <row r="1201" spans="3:12" ht="21" customHeight="1" x14ac:dyDescent="0.2">
      <c r="C1201" s="128" t="str">
        <f>IF(AND(D1201="",A1201=""),"",IF(ISBLANK(A1201)," ",VLOOKUP(A1201,'Tabla de equipos'!$B$3:$D$107,3,FALSE)))</f>
        <v/>
      </c>
      <c r="E1201" s="130" t="str">
        <f t="shared" si="19"/>
        <v/>
      </c>
      <c r="F1201" s="24"/>
      <c r="H1201" s="52"/>
      <c r="L1201" s="51"/>
    </row>
    <row r="1202" spans="3:12" ht="21" customHeight="1" x14ac:dyDescent="0.2">
      <c r="C1202" s="128" t="str">
        <f>IF(AND(D1202="",A1202=""),"",IF(ISBLANK(A1202)," ",VLOOKUP(A1202,'Tabla de equipos'!$B$3:$D$107,3,FALSE)))</f>
        <v/>
      </c>
      <c r="E1202" s="130" t="str">
        <f t="shared" si="19"/>
        <v/>
      </c>
      <c r="F1202" s="24"/>
      <c r="H1202" s="52"/>
      <c r="L1202" s="51"/>
    </row>
    <row r="1203" spans="3:12" ht="21" customHeight="1" x14ac:dyDescent="0.2">
      <c r="C1203" s="128" t="str">
        <f>IF(AND(D1203="",A1203=""),"",IF(ISBLANK(A1203)," ",VLOOKUP(A1203,'Tabla de equipos'!$B$3:$D$107,3,FALSE)))</f>
        <v/>
      </c>
      <c r="E1203" s="130" t="str">
        <f t="shared" si="19"/>
        <v/>
      </c>
      <c r="F1203" s="24"/>
      <c r="H1203" s="52"/>
      <c r="L1203" s="51"/>
    </row>
    <row r="1204" spans="3:12" ht="21" customHeight="1" x14ac:dyDescent="0.2">
      <c r="C1204" s="128" t="str">
        <f>IF(AND(D1204="",A1204=""),"",IF(ISBLANK(A1204)," ",VLOOKUP(A1204,'Tabla de equipos'!$B$3:$D$107,3,FALSE)))</f>
        <v/>
      </c>
      <c r="E1204" s="130" t="str">
        <f t="shared" si="19"/>
        <v/>
      </c>
      <c r="F1204" s="24"/>
      <c r="H1204" s="52"/>
      <c r="L1204" s="51"/>
    </row>
    <row r="1205" spans="3:12" ht="21" customHeight="1" x14ac:dyDescent="0.2">
      <c r="C1205" s="128" t="str">
        <f>IF(AND(D1205="",A1205=""),"",IF(ISBLANK(A1205)," ",VLOOKUP(A1205,'Tabla de equipos'!$B$3:$D$107,3,FALSE)))</f>
        <v/>
      </c>
      <c r="E1205" s="130" t="str">
        <f t="shared" si="19"/>
        <v/>
      </c>
      <c r="F1205" s="24"/>
      <c r="H1205" s="52"/>
      <c r="L1205" s="51"/>
    </row>
    <row r="1206" spans="3:12" ht="21" customHeight="1" x14ac:dyDescent="0.2">
      <c r="C1206" s="128" t="str">
        <f>IF(AND(D1206="",A1206=""),"",IF(ISBLANK(A1206)," ",VLOOKUP(A1206,'Tabla de equipos'!$B$3:$D$107,3,FALSE)))</f>
        <v/>
      </c>
      <c r="E1206" s="130" t="str">
        <f t="shared" si="19"/>
        <v/>
      </c>
      <c r="F1206" s="24"/>
      <c r="H1206" s="52"/>
      <c r="L1206" s="51"/>
    </row>
    <row r="1207" spans="3:12" ht="21" customHeight="1" x14ac:dyDescent="0.2">
      <c r="C1207" s="128" t="str">
        <f>IF(AND(D1207="",A1207=""),"",IF(ISBLANK(A1207)," ",VLOOKUP(A1207,'Tabla de equipos'!$B$3:$D$107,3,FALSE)))</f>
        <v/>
      </c>
      <c r="E1207" s="130" t="str">
        <f t="shared" si="19"/>
        <v/>
      </c>
      <c r="F1207" s="24"/>
      <c r="H1207" s="52"/>
      <c r="L1207" s="51"/>
    </row>
    <row r="1208" spans="3:12" ht="21" customHeight="1" x14ac:dyDescent="0.2">
      <c r="C1208" s="128" t="str">
        <f>IF(AND(D1208="",A1208=""),"",IF(ISBLANK(A1208)," ",VLOOKUP(A1208,'Tabla de equipos'!$B$3:$D$107,3,FALSE)))</f>
        <v/>
      </c>
      <c r="E1208" s="130" t="str">
        <f t="shared" si="19"/>
        <v/>
      </c>
      <c r="F1208" s="24"/>
      <c r="H1208" s="52"/>
      <c r="L1208" s="51"/>
    </row>
    <row r="1209" spans="3:12" ht="21" customHeight="1" x14ac:dyDescent="0.2">
      <c r="C1209" s="128" t="str">
        <f>IF(AND(D1209="",A1209=""),"",IF(ISBLANK(A1209)," ",VLOOKUP(A1209,'Tabla de equipos'!$B$3:$D$107,3,FALSE)))</f>
        <v/>
      </c>
      <c r="E1209" s="130" t="str">
        <f t="shared" si="19"/>
        <v/>
      </c>
      <c r="F1209" s="24"/>
      <c r="H1209" s="52"/>
      <c r="L1209" s="51"/>
    </row>
    <row r="1210" spans="3:12" ht="21" customHeight="1" x14ac:dyDescent="0.2">
      <c r="C1210" s="128" t="str">
        <f>IF(AND(D1210="",A1210=""),"",IF(ISBLANK(A1210)," ",VLOOKUP(A1210,'Tabla de equipos'!$B$3:$D$107,3,FALSE)))</f>
        <v/>
      </c>
      <c r="E1210" s="130" t="str">
        <f t="shared" si="19"/>
        <v/>
      </c>
      <c r="F1210" s="24"/>
      <c r="H1210" s="52"/>
      <c r="L1210" s="51"/>
    </row>
    <row r="1211" spans="3:12" ht="21" customHeight="1" x14ac:dyDescent="0.2">
      <c r="C1211" s="128" t="str">
        <f>IF(AND(D1211="",A1211=""),"",IF(ISBLANK(A1211)," ",VLOOKUP(A1211,'Tabla de equipos'!$B$3:$D$107,3,FALSE)))</f>
        <v/>
      </c>
      <c r="E1211" s="130" t="str">
        <f t="shared" si="19"/>
        <v/>
      </c>
      <c r="F1211" s="24"/>
      <c r="H1211" s="52"/>
      <c r="L1211" s="51"/>
    </row>
    <row r="1212" spans="3:12" ht="21" customHeight="1" x14ac:dyDescent="0.2">
      <c r="C1212" s="128" t="str">
        <f>IF(AND(D1212="",A1212=""),"",IF(ISBLANK(A1212)," ",VLOOKUP(A1212,'Tabla de equipos'!$B$3:$D$107,3,FALSE)))</f>
        <v/>
      </c>
      <c r="E1212" s="130" t="str">
        <f t="shared" si="19"/>
        <v/>
      </c>
      <c r="F1212" s="24"/>
      <c r="H1212" s="52"/>
      <c r="L1212" s="51"/>
    </row>
    <row r="1213" spans="3:12" ht="21" customHeight="1" x14ac:dyDescent="0.2">
      <c r="C1213" s="128" t="str">
        <f>IF(AND(D1213="",A1213=""),"",IF(ISBLANK(A1213)," ",VLOOKUP(A1213,'Tabla de equipos'!$B$3:$D$107,3,FALSE)))</f>
        <v/>
      </c>
      <c r="E1213" s="130" t="str">
        <f t="shared" si="19"/>
        <v/>
      </c>
      <c r="F1213" s="24"/>
      <c r="H1213" s="52"/>
      <c r="L1213" s="51"/>
    </row>
    <row r="1214" spans="3:12" ht="21" customHeight="1" x14ac:dyDescent="0.2">
      <c r="C1214" s="128" t="str">
        <f>IF(AND(D1214="",A1214=""),"",IF(ISBLANK(A1214)," ",VLOOKUP(A1214,'Tabla de equipos'!$B$3:$D$107,3,FALSE)))</f>
        <v/>
      </c>
      <c r="E1214" s="130" t="str">
        <f t="shared" si="19"/>
        <v/>
      </c>
      <c r="F1214" s="24"/>
      <c r="H1214" s="52"/>
      <c r="L1214" s="51"/>
    </row>
    <row r="1215" spans="3:12" ht="21" customHeight="1" x14ac:dyDescent="0.2">
      <c r="C1215" s="128" t="str">
        <f>IF(AND(D1215="",A1215=""),"",IF(ISBLANK(A1215)," ",VLOOKUP(A1215,'Tabla de equipos'!$B$3:$D$107,3,FALSE)))</f>
        <v/>
      </c>
      <c r="E1215" s="130" t="str">
        <f t="shared" si="19"/>
        <v/>
      </c>
      <c r="F1215" s="24"/>
      <c r="H1215" s="52"/>
      <c r="L1215" s="51"/>
    </row>
    <row r="1216" spans="3:12" ht="21" customHeight="1" x14ac:dyDescent="0.2">
      <c r="C1216" s="128" t="str">
        <f>IF(AND(D1216="",A1216=""),"",IF(ISBLANK(A1216)," ",VLOOKUP(A1216,'Tabla de equipos'!$B$3:$D$107,3,FALSE)))</f>
        <v/>
      </c>
      <c r="E1216" s="130" t="str">
        <f t="shared" si="19"/>
        <v/>
      </c>
      <c r="F1216" s="24"/>
      <c r="H1216" s="52"/>
      <c r="L1216" s="51"/>
    </row>
    <row r="1217" spans="3:12" ht="21" customHeight="1" x14ac:dyDescent="0.2">
      <c r="C1217" s="128" t="str">
        <f>IF(AND(D1217="",A1217=""),"",IF(ISBLANK(A1217)," ",VLOOKUP(A1217,'Tabla de equipos'!$B$3:$D$107,3,FALSE)))</f>
        <v/>
      </c>
      <c r="E1217" s="130" t="str">
        <f t="shared" si="19"/>
        <v/>
      </c>
      <c r="F1217" s="24"/>
      <c r="H1217" s="52"/>
      <c r="L1217" s="51"/>
    </row>
    <row r="1218" spans="3:12" ht="21" customHeight="1" x14ac:dyDescent="0.2">
      <c r="C1218" s="128" t="str">
        <f>IF(AND(D1218="",A1218=""),"",IF(ISBLANK(A1218)," ",VLOOKUP(A1218,'Tabla de equipos'!$B$3:$D$107,3,FALSE)))</f>
        <v/>
      </c>
      <c r="E1218" s="130" t="str">
        <f t="shared" si="19"/>
        <v/>
      </c>
      <c r="F1218" s="24"/>
      <c r="H1218" s="52"/>
      <c r="L1218" s="51"/>
    </row>
    <row r="1219" spans="3:12" ht="21" customHeight="1" x14ac:dyDescent="0.2">
      <c r="C1219" s="128" t="str">
        <f>IF(AND(D1219="",A1219=""),"",IF(ISBLANK(A1219)," ",VLOOKUP(A1219,'Tabla de equipos'!$B$3:$D$107,3,FALSE)))</f>
        <v/>
      </c>
      <c r="E1219" s="130" t="str">
        <f t="shared" si="19"/>
        <v/>
      </c>
      <c r="F1219" s="24"/>
      <c r="H1219" s="52"/>
      <c r="L1219" s="51"/>
    </row>
    <row r="1220" spans="3:12" ht="21" customHeight="1" x14ac:dyDescent="0.2">
      <c r="C1220" s="128" t="str">
        <f>IF(AND(D1220="",A1220=""),"",IF(ISBLANK(A1220)," ",VLOOKUP(A1220,'Tabla de equipos'!$B$3:$D$107,3,FALSE)))</f>
        <v/>
      </c>
      <c r="E1220" s="130" t="str">
        <f t="shared" si="19"/>
        <v/>
      </c>
      <c r="F1220" s="24"/>
      <c r="H1220" s="52"/>
      <c r="L1220" s="51"/>
    </row>
    <row r="1221" spans="3:12" ht="21" customHeight="1" x14ac:dyDescent="0.2">
      <c r="C1221" s="128" t="str">
        <f>IF(AND(D1221="",A1221=""),"",IF(ISBLANK(A1221)," ",VLOOKUP(A1221,'Tabla de equipos'!$B$3:$D$107,3,FALSE)))</f>
        <v/>
      </c>
      <c r="E1221" s="130" t="str">
        <f t="shared" si="19"/>
        <v/>
      </c>
      <c r="F1221" s="24"/>
      <c r="H1221" s="52"/>
      <c r="L1221" s="51"/>
    </row>
    <row r="1222" spans="3:12" ht="21" customHeight="1" x14ac:dyDescent="0.2">
      <c r="C1222" s="128" t="str">
        <f>IF(AND(D1222="",A1222=""),"",IF(ISBLANK(A1222)," ",VLOOKUP(A1222,'Tabla de equipos'!$B$3:$D$107,3,FALSE)))</f>
        <v/>
      </c>
      <c r="E1222" s="130" t="str">
        <f t="shared" si="19"/>
        <v/>
      </c>
      <c r="F1222" s="24"/>
      <c r="H1222" s="52"/>
      <c r="L1222" s="51"/>
    </row>
    <row r="1223" spans="3:12" ht="21" customHeight="1" x14ac:dyDescent="0.2">
      <c r="C1223" s="128" t="str">
        <f>IF(AND(D1223="",A1223=""),"",IF(ISBLANK(A1223)," ",VLOOKUP(A1223,'Tabla de equipos'!$B$3:$D$107,3,FALSE)))</f>
        <v/>
      </c>
      <c r="E1223" s="130" t="str">
        <f t="shared" si="19"/>
        <v/>
      </c>
      <c r="F1223" s="24"/>
      <c r="H1223" s="52"/>
      <c r="L1223" s="51"/>
    </row>
    <row r="1224" spans="3:12" ht="21" customHeight="1" x14ac:dyDescent="0.2">
      <c r="C1224" s="128" t="str">
        <f>IF(AND(D1224="",A1224=""),"",IF(ISBLANK(A1224)," ",VLOOKUP(A1224,'Tabla de equipos'!$B$3:$D$107,3,FALSE)))</f>
        <v/>
      </c>
      <c r="E1224" s="130" t="str">
        <f t="shared" si="19"/>
        <v/>
      </c>
      <c r="F1224" s="24"/>
      <c r="H1224" s="52"/>
      <c r="L1224" s="51"/>
    </row>
    <row r="1225" spans="3:12" ht="21" customHeight="1" x14ac:dyDescent="0.2">
      <c r="C1225" s="128" t="str">
        <f>IF(AND(D1225="",A1225=""),"",IF(ISBLANK(A1225)," ",VLOOKUP(A1225,'Tabla de equipos'!$B$3:$D$107,3,FALSE)))</f>
        <v/>
      </c>
      <c r="E1225" s="130" t="str">
        <f t="shared" si="19"/>
        <v/>
      </c>
      <c r="F1225" s="24"/>
      <c r="H1225" s="52"/>
      <c r="L1225" s="51"/>
    </row>
    <row r="1226" spans="3:12" ht="21" customHeight="1" x14ac:dyDescent="0.2">
      <c r="C1226" s="128" t="str">
        <f>IF(AND(D1226="",A1226=""),"",IF(ISBLANK(A1226)," ",VLOOKUP(A1226,'Tabla de equipos'!$B$3:$D$107,3,FALSE)))</f>
        <v/>
      </c>
      <c r="E1226" s="130" t="str">
        <f t="shared" si="19"/>
        <v/>
      </c>
      <c r="F1226" s="24"/>
      <c r="H1226" s="52"/>
      <c r="L1226" s="51"/>
    </row>
    <row r="1227" spans="3:12" ht="21" customHeight="1" x14ac:dyDescent="0.2">
      <c r="C1227" s="128" t="str">
        <f>IF(AND(D1227="",A1227=""),"",IF(ISBLANK(A1227)," ",VLOOKUP(A1227,'Tabla de equipos'!$B$3:$D$107,3,FALSE)))</f>
        <v/>
      </c>
      <c r="E1227" s="130" t="str">
        <f t="shared" si="19"/>
        <v/>
      </c>
      <c r="F1227" s="24"/>
      <c r="H1227" s="52"/>
      <c r="L1227" s="51"/>
    </row>
    <row r="1228" spans="3:12" ht="21" customHeight="1" x14ac:dyDescent="0.2">
      <c r="C1228" s="128" t="str">
        <f>IF(AND(D1228="",A1228=""),"",IF(ISBLANK(A1228)," ",VLOOKUP(A1228,'Tabla de equipos'!$B$3:$D$107,3,FALSE)))</f>
        <v/>
      </c>
      <c r="E1228" s="130" t="str">
        <f t="shared" si="19"/>
        <v/>
      </c>
      <c r="F1228" s="24"/>
      <c r="H1228" s="52"/>
      <c r="L1228" s="51"/>
    </row>
    <row r="1229" spans="3:12" ht="21" customHeight="1" x14ac:dyDescent="0.2">
      <c r="C1229" s="128" t="str">
        <f>IF(AND(D1229="",A1229=""),"",IF(ISBLANK(A1229)," ",VLOOKUP(A1229,'Tabla de equipos'!$B$3:$D$107,3,FALSE)))</f>
        <v/>
      </c>
      <c r="E1229" s="130" t="str">
        <f t="shared" si="19"/>
        <v/>
      </c>
      <c r="F1229" s="24"/>
      <c r="H1229" s="52"/>
      <c r="L1229" s="51"/>
    </row>
    <row r="1230" spans="3:12" ht="21" customHeight="1" x14ac:dyDescent="0.2">
      <c r="C1230" s="128" t="str">
        <f>IF(AND(D1230="",A1230=""),"",IF(ISBLANK(A1230)," ",VLOOKUP(A1230,'Tabla de equipos'!$B$3:$D$107,3,FALSE)))</f>
        <v/>
      </c>
      <c r="E1230" s="130" t="str">
        <f t="shared" si="19"/>
        <v/>
      </c>
      <c r="F1230" s="24"/>
      <c r="H1230" s="52"/>
      <c r="L1230" s="51"/>
    </row>
    <row r="1231" spans="3:12" ht="21" customHeight="1" x14ac:dyDescent="0.2">
      <c r="C1231" s="128" t="str">
        <f>IF(AND(D1231="",A1231=""),"",IF(ISBLANK(A1231)," ",VLOOKUP(A1231,'Tabla de equipos'!$B$3:$D$107,3,FALSE)))</f>
        <v/>
      </c>
      <c r="E1231" s="130" t="str">
        <f t="shared" si="19"/>
        <v/>
      </c>
      <c r="F1231" s="24"/>
      <c r="H1231" s="52"/>
      <c r="L1231" s="51"/>
    </row>
    <row r="1232" spans="3:12" ht="21" customHeight="1" x14ac:dyDescent="0.2">
      <c r="C1232" s="128" t="str">
        <f>IF(AND(D1232="",A1232=""),"",IF(ISBLANK(A1232)," ",VLOOKUP(A1232,'Tabla de equipos'!$B$3:$D$107,3,FALSE)))</f>
        <v/>
      </c>
      <c r="E1232" s="130" t="str">
        <f t="shared" si="19"/>
        <v/>
      </c>
      <c r="F1232" s="24"/>
      <c r="H1232" s="52"/>
      <c r="L1232" s="51"/>
    </row>
    <row r="1233" spans="3:12" ht="21" customHeight="1" x14ac:dyDescent="0.2">
      <c r="C1233" s="128" t="str">
        <f>IF(AND(D1233="",A1233=""),"",IF(ISBLANK(A1233)," ",VLOOKUP(A1233,'Tabla de equipos'!$B$3:$D$107,3,FALSE)))</f>
        <v/>
      </c>
      <c r="E1233" s="130" t="str">
        <f t="shared" si="19"/>
        <v/>
      </c>
      <c r="F1233" s="24"/>
      <c r="H1233" s="52"/>
      <c r="L1233" s="51"/>
    </row>
    <row r="1234" spans="3:12" ht="21" customHeight="1" x14ac:dyDescent="0.2">
      <c r="C1234" s="128" t="str">
        <f>IF(AND(D1234="",A1234=""),"",IF(ISBLANK(A1234)," ",VLOOKUP(A1234,'Tabla de equipos'!$B$3:$D$107,3,FALSE)))</f>
        <v/>
      </c>
      <c r="E1234" s="130" t="str">
        <f t="shared" ref="E1234:E1297" si="20">IF(AND(D1234="",A1234=""),"",IF(AND(A1234="",D1234&gt;0),"Falta especificar equipo/soporte",IF(AND(D1234&gt;0,A1234&lt;&gt;""),"","Falta incluir unidades")))</f>
        <v/>
      </c>
      <c r="F1234" s="24"/>
      <c r="H1234" s="52"/>
      <c r="L1234" s="51"/>
    </row>
    <row r="1235" spans="3:12" ht="21" customHeight="1" x14ac:dyDescent="0.2">
      <c r="C1235" s="128" t="str">
        <f>IF(AND(D1235="",A1235=""),"",IF(ISBLANK(A1235)," ",VLOOKUP(A1235,'Tabla de equipos'!$B$3:$D$107,3,FALSE)))</f>
        <v/>
      </c>
      <c r="E1235" s="130" t="str">
        <f t="shared" si="20"/>
        <v/>
      </c>
      <c r="F1235" s="24"/>
      <c r="H1235" s="52"/>
      <c r="L1235" s="51"/>
    </row>
    <row r="1236" spans="3:12" ht="21" customHeight="1" x14ac:dyDescent="0.2">
      <c r="C1236" s="128" t="str">
        <f>IF(AND(D1236="",A1236=""),"",IF(ISBLANK(A1236)," ",VLOOKUP(A1236,'Tabla de equipos'!$B$3:$D$107,3,FALSE)))</f>
        <v/>
      </c>
      <c r="E1236" s="130" t="str">
        <f t="shared" si="20"/>
        <v/>
      </c>
      <c r="F1236" s="24"/>
      <c r="H1236" s="52"/>
      <c r="L1236" s="51"/>
    </row>
    <row r="1237" spans="3:12" ht="21" customHeight="1" x14ac:dyDescent="0.2">
      <c r="C1237" s="128" t="str">
        <f>IF(AND(D1237="",A1237=""),"",IF(ISBLANK(A1237)," ",VLOOKUP(A1237,'Tabla de equipos'!$B$3:$D$107,3,FALSE)))</f>
        <v/>
      </c>
      <c r="E1237" s="130" t="str">
        <f t="shared" si="20"/>
        <v/>
      </c>
      <c r="F1237" s="24"/>
      <c r="H1237" s="52"/>
      <c r="L1237" s="51"/>
    </row>
    <row r="1238" spans="3:12" ht="21" customHeight="1" x14ac:dyDescent="0.2">
      <c r="C1238" s="128" t="str">
        <f>IF(AND(D1238="",A1238=""),"",IF(ISBLANK(A1238)," ",VLOOKUP(A1238,'Tabla de equipos'!$B$3:$D$107,3,FALSE)))</f>
        <v/>
      </c>
      <c r="E1238" s="130" t="str">
        <f t="shared" si="20"/>
        <v/>
      </c>
      <c r="F1238" s="24"/>
      <c r="H1238" s="52"/>
      <c r="L1238" s="51"/>
    </row>
    <row r="1239" spans="3:12" ht="21" customHeight="1" x14ac:dyDescent="0.2">
      <c r="C1239" s="128" t="str">
        <f>IF(AND(D1239="",A1239=""),"",IF(ISBLANK(A1239)," ",VLOOKUP(A1239,'Tabla de equipos'!$B$3:$D$107,3,FALSE)))</f>
        <v/>
      </c>
      <c r="E1239" s="130" t="str">
        <f t="shared" si="20"/>
        <v/>
      </c>
      <c r="F1239" s="24"/>
      <c r="H1239" s="52"/>
      <c r="L1239" s="51"/>
    </row>
    <row r="1240" spans="3:12" ht="21" customHeight="1" x14ac:dyDescent="0.2">
      <c r="C1240" s="128" t="str">
        <f>IF(AND(D1240="",A1240=""),"",IF(ISBLANK(A1240)," ",VLOOKUP(A1240,'Tabla de equipos'!$B$3:$D$107,3,FALSE)))</f>
        <v/>
      </c>
      <c r="E1240" s="130" t="str">
        <f t="shared" si="20"/>
        <v/>
      </c>
      <c r="F1240" s="24"/>
      <c r="H1240" s="52"/>
      <c r="L1240" s="51"/>
    </row>
    <row r="1241" spans="3:12" ht="21" customHeight="1" x14ac:dyDescent="0.2">
      <c r="C1241" s="128" t="str">
        <f>IF(AND(D1241="",A1241=""),"",IF(ISBLANK(A1241)," ",VLOOKUP(A1241,'Tabla de equipos'!$B$3:$D$107,3,FALSE)))</f>
        <v/>
      </c>
      <c r="E1241" s="130" t="str">
        <f t="shared" si="20"/>
        <v/>
      </c>
      <c r="F1241" s="24"/>
      <c r="H1241" s="52"/>
      <c r="L1241" s="51"/>
    </row>
    <row r="1242" spans="3:12" ht="21" customHeight="1" x14ac:dyDescent="0.2">
      <c r="C1242" s="128" t="str">
        <f>IF(AND(D1242="",A1242=""),"",IF(ISBLANK(A1242)," ",VLOOKUP(A1242,'Tabla de equipos'!$B$3:$D$107,3,FALSE)))</f>
        <v/>
      </c>
      <c r="E1242" s="130" t="str">
        <f t="shared" si="20"/>
        <v/>
      </c>
      <c r="F1242" s="24"/>
      <c r="H1242" s="52"/>
      <c r="L1242" s="51"/>
    </row>
    <row r="1243" spans="3:12" ht="21" customHeight="1" x14ac:dyDescent="0.2">
      <c r="C1243" s="128" t="str">
        <f>IF(AND(D1243="",A1243=""),"",IF(ISBLANK(A1243)," ",VLOOKUP(A1243,'Tabla de equipos'!$B$3:$D$107,3,FALSE)))</f>
        <v/>
      </c>
      <c r="E1243" s="130" t="str">
        <f t="shared" si="20"/>
        <v/>
      </c>
      <c r="F1243" s="24"/>
      <c r="H1243" s="52"/>
      <c r="L1243" s="51"/>
    </row>
    <row r="1244" spans="3:12" ht="21" customHeight="1" x14ac:dyDescent="0.2">
      <c r="C1244" s="128" t="str">
        <f>IF(AND(D1244="",A1244=""),"",IF(ISBLANK(A1244)," ",VLOOKUP(A1244,'Tabla de equipos'!$B$3:$D$107,3,FALSE)))</f>
        <v/>
      </c>
      <c r="E1244" s="130" t="str">
        <f t="shared" si="20"/>
        <v/>
      </c>
      <c r="F1244" s="24"/>
      <c r="H1244" s="52"/>
      <c r="L1244" s="51"/>
    </row>
    <row r="1245" spans="3:12" ht="21" customHeight="1" x14ac:dyDescent="0.2">
      <c r="C1245" s="128" t="str">
        <f>IF(AND(D1245="",A1245=""),"",IF(ISBLANK(A1245)," ",VLOOKUP(A1245,'Tabla de equipos'!$B$3:$D$107,3,FALSE)))</f>
        <v/>
      </c>
      <c r="E1245" s="130" t="str">
        <f t="shared" si="20"/>
        <v/>
      </c>
      <c r="F1245" s="24"/>
      <c r="H1245" s="52"/>
      <c r="L1245" s="51"/>
    </row>
    <row r="1246" spans="3:12" ht="21" customHeight="1" x14ac:dyDescent="0.2">
      <c r="C1246" s="128" t="str">
        <f>IF(AND(D1246="",A1246=""),"",IF(ISBLANK(A1246)," ",VLOOKUP(A1246,'Tabla de equipos'!$B$3:$D$107,3,FALSE)))</f>
        <v/>
      </c>
      <c r="E1246" s="130" t="str">
        <f t="shared" si="20"/>
        <v/>
      </c>
      <c r="F1246" s="24"/>
      <c r="H1246" s="52"/>
      <c r="L1246" s="51"/>
    </row>
    <row r="1247" spans="3:12" ht="21" customHeight="1" x14ac:dyDescent="0.2">
      <c r="C1247" s="128" t="str">
        <f>IF(AND(D1247="",A1247=""),"",IF(ISBLANK(A1247)," ",VLOOKUP(A1247,'Tabla de equipos'!$B$3:$D$107,3,FALSE)))</f>
        <v/>
      </c>
      <c r="E1247" s="130" t="str">
        <f t="shared" si="20"/>
        <v/>
      </c>
      <c r="F1247" s="24"/>
      <c r="H1247" s="52"/>
      <c r="L1247" s="51"/>
    </row>
    <row r="1248" spans="3:12" ht="21" customHeight="1" x14ac:dyDescent="0.2">
      <c r="C1248" s="128" t="str">
        <f>IF(AND(D1248="",A1248=""),"",IF(ISBLANK(A1248)," ",VLOOKUP(A1248,'Tabla de equipos'!$B$3:$D$107,3,FALSE)))</f>
        <v/>
      </c>
      <c r="E1248" s="130" t="str">
        <f t="shared" si="20"/>
        <v/>
      </c>
      <c r="F1248" s="24"/>
      <c r="H1248" s="52"/>
      <c r="L1248" s="51"/>
    </row>
    <row r="1249" spans="3:12" ht="21" customHeight="1" x14ac:dyDescent="0.2">
      <c r="C1249" s="128" t="str">
        <f>IF(AND(D1249="",A1249=""),"",IF(ISBLANK(A1249)," ",VLOOKUP(A1249,'Tabla de equipos'!$B$3:$D$107,3,FALSE)))</f>
        <v/>
      </c>
      <c r="E1249" s="130" t="str">
        <f t="shared" si="20"/>
        <v/>
      </c>
      <c r="F1249" s="24"/>
      <c r="H1249" s="52"/>
      <c r="L1249" s="51"/>
    </row>
    <row r="1250" spans="3:12" ht="21" customHeight="1" x14ac:dyDescent="0.2">
      <c r="C1250" s="128" t="str">
        <f>IF(AND(D1250="",A1250=""),"",IF(ISBLANK(A1250)," ",VLOOKUP(A1250,'Tabla de equipos'!$B$3:$D$107,3,FALSE)))</f>
        <v/>
      </c>
      <c r="E1250" s="130" t="str">
        <f t="shared" si="20"/>
        <v/>
      </c>
      <c r="F1250" s="24"/>
      <c r="H1250" s="52"/>
      <c r="L1250" s="51"/>
    </row>
    <row r="1251" spans="3:12" ht="21" customHeight="1" x14ac:dyDescent="0.2">
      <c r="C1251" s="128" t="str">
        <f>IF(AND(D1251="",A1251=""),"",IF(ISBLANK(A1251)," ",VLOOKUP(A1251,'Tabla de equipos'!$B$3:$D$107,3,FALSE)))</f>
        <v/>
      </c>
      <c r="E1251" s="130" t="str">
        <f t="shared" si="20"/>
        <v/>
      </c>
      <c r="F1251" s="24"/>
      <c r="H1251" s="52"/>
      <c r="L1251" s="51"/>
    </row>
    <row r="1252" spans="3:12" ht="21" customHeight="1" x14ac:dyDescent="0.2">
      <c r="C1252" s="128" t="str">
        <f>IF(AND(D1252="",A1252=""),"",IF(ISBLANK(A1252)," ",VLOOKUP(A1252,'Tabla de equipos'!$B$3:$D$107,3,FALSE)))</f>
        <v/>
      </c>
      <c r="E1252" s="130" t="str">
        <f t="shared" si="20"/>
        <v/>
      </c>
      <c r="F1252" s="24"/>
      <c r="H1252" s="52"/>
      <c r="L1252" s="51"/>
    </row>
    <row r="1253" spans="3:12" ht="21" customHeight="1" x14ac:dyDescent="0.2">
      <c r="C1253" s="128" t="str">
        <f>IF(AND(D1253="",A1253=""),"",IF(ISBLANK(A1253)," ",VLOOKUP(A1253,'Tabla de equipos'!$B$3:$D$107,3,FALSE)))</f>
        <v/>
      </c>
      <c r="E1253" s="130" t="str">
        <f t="shared" si="20"/>
        <v/>
      </c>
      <c r="F1253" s="24"/>
      <c r="H1253" s="52"/>
      <c r="L1253" s="51"/>
    </row>
    <row r="1254" spans="3:12" ht="21" customHeight="1" x14ac:dyDescent="0.2">
      <c r="C1254" s="128" t="str">
        <f>IF(AND(D1254="",A1254=""),"",IF(ISBLANK(A1254)," ",VLOOKUP(A1254,'Tabla de equipos'!$B$3:$D$107,3,FALSE)))</f>
        <v/>
      </c>
      <c r="E1254" s="130" t="str">
        <f t="shared" si="20"/>
        <v/>
      </c>
      <c r="F1254" s="24"/>
      <c r="H1254" s="52"/>
      <c r="L1254" s="51"/>
    </row>
    <row r="1255" spans="3:12" ht="21" customHeight="1" x14ac:dyDescent="0.2">
      <c r="C1255" s="128" t="str">
        <f>IF(AND(D1255="",A1255=""),"",IF(ISBLANK(A1255)," ",VLOOKUP(A1255,'Tabla de equipos'!$B$3:$D$107,3,FALSE)))</f>
        <v/>
      </c>
      <c r="E1255" s="130" t="str">
        <f t="shared" si="20"/>
        <v/>
      </c>
      <c r="F1255" s="24"/>
      <c r="H1255" s="52"/>
      <c r="L1255" s="51"/>
    </row>
    <row r="1256" spans="3:12" ht="21" customHeight="1" x14ac:dyDescent="0.2">
      <c r="C1256" s="128" t="str">
        <f>IF(AND(D1256="",A1256=""),"",IF(ISBLANK(A1256)," ",VLOOKUP(A1256,'Tabla de equipos'!$B$3:$D$107,3,FALSE)))</f>
        <v/>
      </c>
      <c r="E1256" s="130" t="str">
        <f t="shared" si="20"/>
        <v/>
      </c>
      <c r="F1256" s="24"/>
      <c r="H1256" s="52"/>
      <c r="L1256" s="51"/>
    </row>
    <row r="1257" spans="3:12" ht="21" customHeight="1" x14ac:dyDescent="0.2">
      <c r="C1257" s="128" t="str">
        <f>IF(AND(D1257="",A1257=""),"",IF(ISBLANK(A1257)," ",VLOOKUP(A1257,'Tabla de equipos'!$B$3:$D$107,3,FALSE)))</f>
        <v/>
      </c>
      <c r="E1257" s="130" t="str">
        <f t="shared" si="20"/>
        <v/>
      </c>
      <c r="F1257" s="24"/>
      <c r="H1257" s="52"/>
      <c r="L1257" s="51"/>
    </row>
    <row r="1258" spans="3:12" ht="21" customHeight="1" x14ac:dyDescent="0.2">
      <c r="C1258" s="128" t="str">
        <f>IF(AND(D1258="",A1258=""),"",IF(ISBLANK(A1258)," ",VLOOKUP(A1258,'Tabla de equipos'!$B$3:$D$107,3,FALSE)))</f>
        <v/>
      </c>
      <c r="E1258" s="130" t="str">
        <f t="shared" si="20"/>
        <v/>
      </c>
      <c r="F1258" s="24"/>
      <c r="H1258" s="52"/>
      <c r="L1258" s="51"/>
    </row>
    <row r="1259" spans="3:12" ht="21" customHeight="1" x14ac:dyDescent="0.2">
      <c r="C1259" s="128" t="str">
        <f>IF(AND(D1259="",A1259=""),"",IF(ISBLANK(A1259)," ",VLOOKUP(A1259,'Tabla de equipos'!$B$3:$D$107,3,FALSE)))</f>
        <v/>
      </c>
      <c r="E1259" s="130" t="str">
        <f t="shared" si="20"/>
        <v/>
      </c>
      <c r="F1259" s="24"/>
      <c r="H1259" s="52"/>
      <c r="L1259" s="51"/>
    </row>
    <row r="1260" spans="3:12" ht="21" customHeight="1" x14ac:dyDescent="0.2">
      <c r="C1260" s="128" t="str">
        <f>IF(AND(D1260="",A1260=""),"",IF(ISBLANK(A1260)," ",VLOOKUP(A1260,'Tabla de equipos'!$B$3:$D$107,3,FALSE)))</f>
        <v/>
      </c>
      <c r="E1260" s="130" t="str">
        <f t="shared" si="20"/>
        <v/>
      </c>
      <c r="F1260" s="24"/>
      <c r="H1260" s="52"/>
      <c r="L1260" s="51"/>
    </row>
    <row r="1261" spans="3:12" ht="21" customHeight="1" x14ac:dyDescent="0.2">
      <c r="C1261" s="128" t="str">
        <f>IF(AND(D1261="",A1261=""),"",IF(ISBLANK(A1261)," ",VLOOKUP(A1261,'Tabla de equipos'!$B$3:$D$107,3,FALSE)))</f>
        <v/>
      </c>
      <c r="E1261" s="130" t="str">
        <f t="shared" si="20"/>
        <v/>
      </c>
      <c r="F1261" s="24"/>
      <c r="H1261" s="52"/>
      <c r="L1261" s="51"/>
    </row>
    <row r="1262" spans="3:12" ht="21" customHeight="1" x14ac:dyDescent="0.2">
      <c r="C1262" s="128" t="str">
        <f>IF(AND(D1262="",A1262=""),"",IF(ISBLANK(A1262)," ",VLOOKUP(A1262,'Tabla de equipos'!$B$3:$D$107,3,FALSE)))</f>
        <v/>
      </c>
      <c r="E1262" s="130" t="str">
        <f t="shared" si="20"/>
        <v/>
      </c>
      <c r="F1262" s="24"/>
      <c r="H1262" s="52"/>
      <c r="L1262" s="51"/>
    </row>
    <row r="1263" spans="3:12" ht="21" customHeight="1" x14ac:dyDescent="0.2">
      <c r="C1263" s="128" t="str">
        <f>IF(AND(D1263="",A1263=""),"",IF(ISBLANK(A1263)," ",VLOOKUP(A1263,'Tabla de equipos'!$B$3:$D$107,3,FALSE)))</f>
        <v/>
      </c>
      <c r="E1263" s="130" t="str">
        <f t="shared" si="20"/>
        <v/>
      </c>
      <c r="F1263" s="24"/>
      <c r="H1263" s="52"/>
      <c r="L1263" s="51"/>
    </row>
    <row r="1264" spans="3:12" ht="21" customHeight="1" x14ac:dyDescent="0.2">
      <c r="C1264" s="128" t="str">
        <f>IF(AND(D1264="",A1264=""),"",IF(ISBLANK(A1264)," ",VLOOKUP(A1264,'Tabla de equipos'!$B$3:$D$107,3,FALSE)))</f>
        <v/>
      </c>
      <c r="E1264" s="130" t="str">
        <f t="shared" si="20"/>
        <v/>
      </c>
      <c r="F1264" s="24"/>
      <c r="H1264" s="52"/>
      <c r="L1264" s="51"/>
    </row>
    <row r="1265" spans="3:12" ht="21" customHeight="1" x14ac:dyDescent="0.2">
      <c r="C1265" s="128" t="str">
        <f>IF(AND(D1265="",A1265=""),"",IF(ISBLANK(A1265)," ",VLOOKUP(A1265,'Tabla de equipos'!$B$3:$D$107,3,FALSE)))</f>
        <v/>
      </c>
      <c r="E1265" s="130" t="str">
        <f t="shared" si="20"/>
        <v/>
      </c>
      <c r="F1265" s="24"/>
      <c r="H1265" s="52"/>
      <c r="L1265" s="51"/>
    </row>
    <row r="1266" spans="3:12" ht="21" customHeight="1" x14ac:dyDescent="0.2">
      <c r="C1266" s="128" t="str">
        <f>IF(AND(D1266="",A1266=""),"",IF(ISBLANK(A1266)," ",VLOOKUP(A1266,'Tabla de equipos'!$B$3:$D$107,3,FALSE)))</f>
        <v/>
      </c>
      <c r="E1266" s="130" t="str">
        <f t="shared" si="20"/>
        <v/>
      </c>
      <c r="F1266" s="24"/>
      <c r="H1266" s="52"/>
      <c r="L1266" s="51"/>
    </row>
    <row r="1267" spans="3:12" ht="21" customHeight="1" x14ac:dyDescent="0.2">
      <c r="C1267" s="128" t="str">
        <f>IF(AND(D1267="",A1267=""),"",IF(ISBLANK(A1267)," ",VLOOKUP(A1267,'Tabla de equipos'!$B$3:$D$107,3,FALSE)))</f>
        <v/>
      </c>
      <c r="E1267" s="130" t="str">
        <f t="shared" si="20"/>
        <v/>
      </c>
      <c r="F1267" s="24"/>
      <c r="H1267" s="52"/>
      <c r="L1267" s="51"/>
    </row>
    <row r="1268" spans="3:12" ht="21" customHeight="1" x14ac:dyDescent="0.2">
      <c r="C1268" s="128" t="str">
        <f>IF(AND(D1268="",A1268=""),"",IF(ISBLANK(A1268)," ",VLOOKUP(A1268,'Tabla de equipos'!$B$3:$D$107,3,FALSE)))</f>
        <v/>
      </c>
      <c r="E1268" s="130" t="str">
        <f t="shared" si="20"/>
        <v/>
      </c>
      <c r="F1268" s="24"/>
      <c r="H1268" s="52"/>
      <c r="L1268" s="51"/>
    </row>
    <row r="1269" spans="3:12" ht="21" customHeight="1" x14ac:dyDescent="0.2">
      <c r="C1269" s="128" t="str">
        <f>IF(AND(D1269="",A1269=""),"",IF(ISBLANK(A1269)," ",VLOOKUP(A1269,'Tabla de equipos'!$B$3:$D$107,3,FALSE)))</f>
        <v/>
      </c>
      <c r="E1269" s="130" t="str">
        <f t="shared" si="20"/>
        <v/>
      </c>
      <c r="F1269" s="24"/>
      <c r="H1269" s="52"/>
      <c r="L1269" s="51"/>
    </row>
    <row r="1270" spans="3:12" ht="21" customHeight="1" x14ac:dyDescent="0.2">
      <c r="C1270" s="128" t="str">
        <f>IF(AND(D1270="",A1270=""),"",IF(ISBLANK(A1270)," ",VLOOKUP(A1270,'Tabla de equipos'!$B$3:$D$107,3,FALSE)))</f>
        <v/>
      </c>
      <c r="E1270" s="130" t="str">
        <f t="shared" si="20"/>
        <v/>
      </c>
      <c r="F1270" s="24"/>
      <c r="H1270" s="52"/>
      <c r="L1270" s="51"/>
    </row>
    <row r="1271" spans="3:12" ht="21" customHeight="1" x14ac:dyDescent="0.2">
      <c r="C1271" s="128" t="str">
        <f>IF(AND(D1271="",A1271=""),"",IF(ISBLANK(A1271)," ",VLOOKUP(A1271,'Tabla de equipos'!$B$3:$D$107,3,FALSE)))</f>
        <v/>
      </c>
      <c r="E1271" s="130" t="str">
        <f t="shared" si="20"/>
        <v/>
      </c>
      <c r="F1271" s="24"/>
      <c r="H1271" s="52"/>
      <c r="L1271" s="51"/>
    </row>
    <row r="1272" spans="3:12" ht="21" customHeight="1" x14ac:dyDescent="0.2">
      <c r="C1272" s="128" t="str">
        <f>IF(AND(D1272="",A1272=""),"",IF(ISBLANK(A1272)," ",VLOOKUP(A1272,'Tabla de equipos'!$B$3:$D$107,3,FALSE)))</f>
        <v/>
      </c>
      <c r="E1272" s="130" t="str">
        <f t="shared" si="20"/>
        <v/>
      </c>
      <c r="F1272" s="24"/>
      <c r="H1272" s="52"/>
      <c r="L1272" s="51"/>
    </row>
    <row r="1273" spans="3:12" ht="21" customHeight="1" x14ac:dyDescent="0.2">
      <c r="C1273" s="128" t="str">
        <f>IF(AND(D1273="",A1273=""),"",IF(ISBLANK(A1273)," ",VLOOKUP(A1273,'Tabla de equipos'!$B$3:$D$107,3,FALSE)))</f>
        <v/>
      </c>
      <c r="E1273" s="130" t="str">
        <f t="shared" si="20"/>
        <v/>
      </c>
      <c r="F1273" s="24"/>
      <c r="H1273" s="52"/>
      <c r="L1273" s="51"/>
    </row>
    <row r="1274" spans="3:12" ht="21" customHeight="1" x14ac:dyDescent="0.2">
      <c r="C1274" s="128" t="str">
        <f>IF(AND(D1274="",A1274=""),"",IF(ISBLANK(A1274)," ",VLOOKUP(A1274,'Tabla de equipos'!$B$3:$D$107,3,FALSE)))</f>
        <v/>
      </c>
      <c r="E1274" s="130" t="str">
        <f t="shared" si="20"/>
        <v/>
      </c>
      <c r="F1274" s="24"/>
      <c r="H1274" s="52"/>
      <c r="L1274" s="51"/>
    </row>
    <row r="1275" spans="3:12" ht="21" customHeight="1" x14ac:dyDescent="0.2">
      <c r="C1275" s="128" t="str">
        <f>IF(AND(D1275="",A1275=""),"",IF(ISBLANK(A1275)," ",VLOOKUP(A1275,'Tabla de equipos'!$B$3:$D$107,3,FALSE)))</f>
        <v/>
      </c>
      <c r="E1275" s="130" t="str">
        <f t="shared" si="20"/>
        <v/>
      </c>
      <c r="F1275" s="24"/>
      <c r="H1275" s="52"/>
      <c r="L1275" s="51"/>
    </row>
    <row r="1276" spans="3:12" ht="21" customHeight="1" x14ac:dyDescent="0.2">
      <c r="C1276" s="128" t="str">
        <f>IF(AND(D1276="",A1276=""),"",IF(ISBLANK(A1276)," ",VLOOKUP(A1276,'Tabla de equipos'!$B$3:$D$107,3,FALSE)))</f>
        <v/>
      </c>
      <c r="E1276" s="130" t="str">
        <f t="shared" si="20"/>
        <v/>
      </c>
      <c r="F1276" s="24"/>
      <c r="H1276" s="52"/>
      <c r="L1276" s="51"/>
    </row>
    <row r="1277" spans="3:12" ht="21" customHeight="1" x14ac:dyDescent="0.2">
      <c r="C1277" s="128" t="str">
        <f>IF(AND(D1277="",A1277=""),"",IF(ISBLANK(A1277)," ",VLOOKUP(A1277,'Tabla de equipos'!$B$3:$D$107,3,FALSE)))</f>
        <v/>
      </c>
      <c r="E1277" s="130" t="str">
        <f t="shared" si="20"/>
        <v/>
      </c>
      <c r="F1277" s="24"/>
      <c r="H1277" s="52"/>
      <c r="L1277" s="51"/>
    </row>
    <row r="1278" spans="3:12" ht="21" customHeight="1" x14ac:dyDescent="0.2">
      <c r="C1278" s="128" t="str">
        <f>IF(AND(D1278="",A1278=""),"",IF(ISBLANK(A1278)," ",VLOOKUP(A1278,'Tabla de equipos'!$B$3:$D$107,3,FALSE)))</f>
        <v/>
      </c>
      <c r="E1278" s="130" t="str">
        <f t="shared" si="20"/>
        <v/>
      </c>
      <c r="F1278" s="24"/>
      <c r="H1278" s="52"/>
      <c r="L1278" s="51"/>
    </row>
    <row r="1279" spans="3:12" ht="21" customHeight="1" x14ac:dyDescent="0.2">
      <c r="C1279" s="128" t="str">
        <f>IF(AND(D1279="",A1279=""),"",IF(ISBLANK(A1279)," ",VLOOKUP(A1279,'Tabla de equipos'!$B$3:$D$107,3,FALSE)))</f>
        <v/>
      </c>
      <c r="E1279" s="130" t="str">
        <f t="shared" si="20"/>
        <v/>
      </c>
      <c r="F1279" s="24"/>
      <c r="H1279" s="52"/>
      <c r="L1279" s="51"/>
    </row>
    <row r="1280" spans="3:12" ht="21" customHeight="1" x14ac:dyDescent="0.2">
      <c r="C1280" s="128" t="str">
        <f>IF(AND(D1280="",A1280=""),"",IF(ISBLANK(A1280)," ",VLOOKUP(A1280,'Tabla de equipos'!$B$3:$D$107,3,FALSE)))</f>
        <v/>
      </c>
      <c r="E1280" s="130" t="str">
        <f t="shared" si="20"/>
        <v/>
      </c>
      <c r="F1280" s="24"/>
      <c r="H1280" s="52"/>
      <c r="L1280" s="51"/>
    </row>
    <row r="1281" spans="3:12" ht="21" customHeight="1" x14ac:dyDescent="0.2">
      <c r="C1281" s="128" t="str">
        <f>IF(AND(D1281="",A1281=""),"",IF(ISBLANK(A1281)," ",VLOOKUP(A1281,'Tabla de equipos'!$B$3:$D$107,3,FALSE)))</f>
        <v/>
      </c>
      <c r="E1281" s="130" t="str">
        <f t="shared" si="20"/>
        <v/>
      </c>
      <c r="F1281" s="24"/>
      <c r="H1281" s="52"/>
      <c r="L1281" s="51"/>
    </row>
    <row r="1282" spans="3:12" ht="21" customHeight="1" x14ac:dyDescent="0.2">
      <c r="C1282" s="128" t="str">
        <f>IF(AND(D1282="",A1282=""),"",IF(ISBLANK(A1282)," ",VLOOKUP(A1282,'Tabla de equipos'!$B$3:$D$107,3,FALSE)))</f>
        <v/>
      </c>
      <c r="E1282" s="130" t="str">
        <f t="shared" si="20"/>
        <v/>
      </c>
      <c r="F1282" s="24"/>
      <c r="H1282" s="52"/>
      <c r="L1282" s="51"/>
    </row>
    <row r="1283" spans="3:12" ht="21" customHeight="1" x14ac:dyDescent="0.2">
      <c r="C1283" s="128" t="str">
        <f>IF(AND(D1283="",A1283=""),"",IF(ISBLANK(A1283)," ",VLOOKUP(A1283,'Tabla de equipos'!$B$3:$D$107,3,FALSE)))</f>
        <v/>
      </c>
      <c r="E1283" s="130" t="str">
        <f t="shared" si="20"/>
        <v/>
      </c>
      <c r="F1283" s="24"/>
      <c r="H1283" s="52"/>
      <c r="L1283" s="51"/>
    </row>
    <row r="1284" spans="3:12" ht="21" customHeight="1" x14ac:dyDescent="0.2">
      <c r="C1284" s="128" t="str">
        <f>IF(AND(D1284="",A1284=""),"",IF(ISBLANK(A1284)," ",VLOOKUP(A1284,'Tabla de equipos'!$B$3:$D$107,3,FALSE)))</f>
        <v/>
      </c>
      <c r="E1284" s="130" t="str">
        <f t="shared" si="20"/>
        <v/>
      </c>
      <c r="F1284" s="24"/>
      <c r="H1284" s="52"/>
      <c r="L1284" s="51"/>
    </row>
    <row r="1285" spans="3:12" ht="21" customHeight="1" x14ac:dyDescent="0.2">
      <c r="C1285" s="128" t="str">
        <f>IF(AND(D1285="",A1285=""),"",IF(ISBLANK(A1285)," ",VLOOKUP(A1285,'Tabla de equipos'!$B$3:$D$107,3,FALSE)))</f>
        <v/>
      </c>
      <c r="E1285" s="130" t="str">
        <f t="shared" si="20"/>
        <v/>
      </c>
      <c r="F1285" s="24"/>
      <c r="H1285" s="52"/>
      <c r="L1285" s="51"/>
    </row>
    <row r="1286" spans="3:12" ht="21" customHeight="1" x14ac:dyDescent="0.2">
      <c r="C1286" s="128" t="str">
        <f>IF(AND(D1286="",A1286=""),"",IF(ISBLANK(A1286)," ",VLOOKUP(A1286,'Tabla de equipos'!$B$3:$D$107,3,FALSE)))</f>
        <v/>
      </c>
      <c r="E1286" s="130" t="str">
        <f t="shared" si="20"/>
        <v/>
      </c>
      <c r="F1286" s="24"/>
      <c r="H1286" s="52"/>
      <c r="L1286" s="51"/>
    </row>
    <row r="1287" spans="3:12" ht="21" customHeight="1" x14ac:dyDescent="0.2">
      <c r="C1287" s="128" t="str">
        <f>IF(AND(D1287="",A1287=""),"",IF(ISBLANK(A1287)," ",VLOOKUP(A1287,'Tabla de equipos'!$B$3:$D$107,3,FALSE)))</f>
        <v/>
      </c>
      <c r="E1287" s="130" t="str">
        <f t="shared" si="20"/>
        <v/>
      </c>
      <c r="F1287" s="24"/>
      <c r="H1287" s="52"/>
      <c r="L1287" s="51"/>
    </row>
    <row r="1288" spans="3:12" ht="21" customHeight="1" x14ac:dyDescent="0.2">
      <c r="C1288" s="128" t="str">
        <f>IF(AND(D1288="",A1288=""),"",IF(ISBLANK(A1288)," ",VLOOKUP(A1288,'Tabla de equipos'!$B$3:$D$107,3,FALSE)))</f>
        <v/>
      </c>
      <c r="E1288" s="130" t="str">
        <f t="shared" si="20"/>
        <v/>
      </c>
      <c r="F1288" s="24"/>
      <c r="H1288" s="52"/>
      <c r="L1288" s="51"/>
    </row>
    <row r="1289" spans="3:12" ht="21" customHeight="1" x14ac:dyDescent="0.2">
      <c r="C1289" s="128" t="str">
        <f>IF(AND(D1289="",A1289=""),"",IF(ISBLANK(A1289)," ",VLOOKUP(A1289,'Tabla de equipos'!$B$3:$D$107,3,FALSE)))</f>
        <v/>
      </c>
      <c r="E1289" s="130" t="str">
        <f t="shared" si="20"/>
        <v/>
      </c>
      <c r="F1289" s="24"/>
      <c r="H1289" s="52"/>
      <c r="L1289" s="51"/>
    </row>
    <row r="1290" spans="3:12" ht="21" customHeight="1" x14ac:dyDescent="0.2">
      <c r="C1290" s="128" t="str">
        <f>IF(AND(D1290="",A1290=""),"",IF(ISBLANK(A1290)," ",VLOOKUP(A1290,'Tabla de equipos'!$B$3:$D$107,3,FALSE)))</f>
        <v/>
      </c>
      <c r="E1290" s="130" t="str">
        <f t="shared" si="20"/>
        <v/>
      </c>
      <c r="F1290" s="24"/>
      <c r="H1290" s="52"/>
      <c r="L1290" s="51"/>
    </row>
    <row r="1291" spans="3:12" ht="21" customHeight="1" x14ac:dyDescent="0.2">
      <c r="C1291" s="128" t="str">
        <f>IF(AND(D1291="",A1291=""),"",IF(ISBLANK(A1291)," ",VLOOKUP(A1291,'Tabla de equipos'!$B$3:$D$107,3,FALSE)))</f>
        <v/>
      </c>
      <c r="E1291" s="130" t="str">
        <f t="shared" si="20"/>
        <v/>
      </c>
      <c r="F1291" s="24"/>
      <c r="H1291" s="52"/>
      <c r="L1291" s="51"/>
    </row>
    <row r="1292" spans="3:12" ht="21" customHeight="1" x14ac:dyDescent="0.2">
      <c r="C1292" s="128" t="str">
        <f>IF(AND(D1292="",A1292=""),"",IF(ISBLANK(A1292)," ",VLOOKUP(A1292,'Tabla de equipos'!$B$3:$D$107,3,FALSE)))</f>
        <v/>
      </c>
      <c r="E1292" s="130" t="str">
        <f t="shared" si="20"/>
        <v/>
      </c>
      <c r="F1292" s="24"/>
      <c r="H1292" s="52"/>
      <c r="L1292" s="51"/>
    </row>
    <row r="1293" spans="3:12" ht="21" customHeight="1" x14ac:dyDescent="0.2">
      <c r="C1293" s="128" t="str">
        <f>IF(AND(D1293="",A1293=""),"",IF(ISBLANK(A1293)," ",VLOOKUP(A1293,'Tabla de equipos'!$B$3:$D$107,3,FALSE)))</f>
        <v/>
      </c>
      <c r="E1293" s="130" t="str">
        <f t="shared" si="20"/>
        <v/>
      </c>
      <c r="F1293" s="24"/>
      <c r="H1293" s="52"/>
      <c r="L1293" s="51"/>
    </row>
    <row r="1294" spans="3:12" ht="21" customHeight="1" x14ac:dyDescent="0.2">
      <c r="C1294" s="128" t="str">
        <f>IF(AND(D1294="",A1294=""),"",IF(ISBLANK(A1294)," ",VLOOKUP(A1294,'Tabla de equipos'!$B$3:$D$107,3,FALSE)))</f>
        <v/>
      </c>
      <c r="E1294" s="130" t="str">
        <f t="shared" si="20"/>
        <v/>
      </c>
      <c r="F1294" s="24"/>
      <c r="H1294" s="52"/>
      <c r="L1294" s="51"/>
    </row>
    <row r="1295" spans="3:12" ht="21" customHeight="1" x14ac:dyDescent="0.2">
      <c r="C1295" s="128" t="str">
        <f>IF(AND(D1295="",A1295=""),"",IF(ISBLANK(A1295)," ",VLOOKUP(A1295,'Tabla de equipos'!$B$3:$D$107,3,FALSE)))</f>
        <v/>
      </c>
      <c r="E1295" s="130" t="str">
        <f t="shared" si="20"/>
        <v/>
      </c>
      <c r="F1295" s="24"/>
      <c r="H1295" s="52"/>
      <c r="L1295" s="51"/>
    </row>
    <row r="1296" spans="3:12" ht="21" customHeight="1" x14ac:dyDescent="0.2">
      <c r="C1296" s="128" t="str">
        <f>IF(AND(D1296="",A1296=""),"",IF(ISBLANK(A1296)," ",VLOOKUP(A1296,'Tabla de equipos'!$B$3:$D$107,3,FALSE)))</f>
        <v/>
      </c>
      <c r="E1296" s="130" t="str">
        <f t="shared" si="20"/>
        <v/>
      </c>
      <c r="F1296" s="24"/>
      <c r="H1296" s="52"/>
      <c r="L1296" s="51"/>
    </row>
    <row r="1297" spans="3:12" ht="21" customHeight="1" x14ac:dyDescent="0.2">
      <c r="C1297" s="128" t="str">
        <f>IF(AND(D1297="",A1297=""),"",IF(ISBLANK(A1297)," ",VLOOKUP(A1297,'Tabla de equipos'!$B$3:$D$107,3,FALSE)))</f>
        <v/>
      </c>
      <c r="E1297" s="130" t="str">
        <f t="shared" si="20"/>
        <v/>
      </c>
      <c r="F1297" s="24"/>
      <c r="H1297" s="52"/>
      <c r="L1297" s="51"/>
    </row>
    <row r="1298" spans="3:12" ht="21" customHeight="1" x14ac:dyDescent="0.2">
      <c r="C1298" s="128" t="str">
        <f>IF(AND(D1298="",A1298=""),"",IF(ISBLANK(A1298)," ",VLOOKUP(A1298,'Tabla de equipos'!$B$3:$D$107,3,FALSE)))</f>
        <v/>
      </c>
      <c r="E1298" s="130" t="str">
        <f t="shared" ref="E1298:E1361" si="21">IF(AND(D1298="",A1298=""),"",IF(AND(A1298="",D1298&gt;0),"Falta especificar equipo/soporte",IF(AND(D1298&gt;0,A1298&lt;&gt;""),"","Falta incluir unidades")))</f>
        <v/>
      </c>
      <c r="F1298" s="24"/>
      <c r="H1298" s="52"/>
      <c r="L1298" s="51"/>
    </row>
    <row r="1299" spans="3:12" ht="21" customHeight="1" x14ac:dyDescent="0.2">
      <c r="C1299" s="128" t="str">
        <f>IF(AND(D1299="",A1299=""),"",IF(ISBLANK(A1299)," ",VLOOKUP(A1299,'Tabla de equipos'!$B$3:$D$107,3,FALSE)))</f>
        <v/>
      </c>
      <c r="E1299" s="130" t="str">
        <f t="shared" si="21"/>
        <v/>
      </c>
      <c r="F1299" s="24"/>
      <c r="H1299" s="52"/>
      <c r="L1299" s="51"/>
    </row>
    <row r="1300" spans="3:12" ht="21" customHeight="1" x14ac:dyDescent="0.2">
      <c r="C1300" s="128" t="str">
        <f>IF(AND(D1300="",A1300=""),"",IF(ISBLANK(A1300)," ",VLOOKUP(A1300,'Tabla de equipos'!$B$3:$D$107,3,FALSE)))</f>
        <v/>
      </c>
      <c r="E1300" s="130" t="str">
        <f t="shared" si="21"/>
        <v/>
      </c>
      <c r="F1300" s="24"/>
      <c r="H1300" s="52"/>
      <c r="L1300" s="51"/>
    </row>
    <row r="1301" spans="3:12" ht="21" customHeight="1" x14ac:dyDescent="0.2">
      <c r="C1301" s="128" t="str">
        <f>IF(AND(D1301="",A1301=""),"",IF(ISBLANK(A1301)," ",VLOOKUP(A1301,'Tabla de equipos'!$B$3:$D$107,3,FALSE)))</f>
        <v/>
      </c>
      <c r="E1301" s="130" t="str">
        <f t="shared" si="21"/>
        <v/>
      </c>
      <c r="F1301" s="24"/>
      <c r="H1301" s="52"/>
      <c r="L1301" s="51"/>
    </row>
    <row r="1302" spans="3:12" ht="21" customHeight="1" x14ac:dyDescent="0.2">
      <c r="C1302" s="128" t="str">
        <f>IF(AND(D1302="",A1302=""),"",IF(ISBLANK(A1302)," ",VLOOKUP(A1302,'Tabla de equipos'!$B$3:$D$107,3,FALSE)))</f>
        <v/>
      </c>
      <c r="E1302" s="130" t="str">
        <f t="shared" si="21"/>
        <v/>
      </c>
      <c r="F1302" s="24"/>
      <c r="H1302" s="52"/>
      <c r="L1302" s="51"/>
    </row>
    <row r="1303" spans="3:12" ht="21" customHeight="1" x14ac:dyDescent="0.2">
      <c r="C1303" s="128" t="str">
        <f>IF(AND(D1303="",A1303=""),"",IF(ISBLANK(A1303)," ",VLOOKUP(A1303,'Tabla de equipos'!$B$3:$D$107,3,FALSE)))</f>
        <v/>
      </c>
      <c r="E1303" s="130" t="str">
        <f t="shared" si="21"/>
        <v/>
      </c>
      <c r="F1303" s="24"/>
      <c r="H1303" s="52"/>
      <c r="L1303" s="51"/>
    </row>
    <row r="1304" spans="3:12" ht="21" customHeight="1" x14ac:dyDescent="0.2">
      <c r="C1304" s="128" t="str">
        <f>IF(AND(D1304="",A1304=""),"",IF(ISBLANK(A1304)," ",VLOOKUP(A1304,'Tabla de equipos'!$B$3:$D$107,3,FALSE)))</f>
        <v/>
      </c>
      <c r="E1304" s="130" t="str">
        <f t="shared" si="21"/>
        <v/>
      </c>
      <c r="F1304" s="24"/>
      <c r="H1304" s="52"/>
      <c r="L1304" s="51"/>
    </row>
    <row r="1305" spans="3:12" ht="21" customHeight="1" x14ac:dyDescent="0.2">
      <c r="C1305" s="128" t="str">
        <f>IF(AND(D1305="",A1305=""),"",IF(ISBLANK(A1305)," ",VLOOKUP(A1305,'Tabla de equipos'!$B$3:$D$107,3,FALSE)))</f>
        <v/>
      </c>
      <c r="E1305" s="130" t="str">
        <f t="shared" si="21"/>
        <v/>
      </c>
      <c r="F1305" s="24"/>
      <c r="H1305" s="52"/>
      <c r="L1305" s="51"/>
    </row>
    <row r="1306" spans="3:12" ht="21" customHeight="1" x14ac:dyDescent="0.2">
      <c r="C1306" s="128" t="str">
        <f>IF(AND(D1306="",A1306=""),"",IF(ISBLANK(A1306)," ",VLOOKUP(A1306,'Tabla de equipos'!$B$3:$D$107,3,FALSE)))</f>
        <v/>
      </c>
      <c r="E1306" s="130" t="str">
        <f t="shared" si="21"/>
        <v/>
      </c>
      <c r="F1306" s="24"/>
      <c r="H1306" s="52"/>
      <c r="L1306" s="51"/>
    </row>
    <row r="1307" spans="3:12" ht="21" customHeight="1" x14ac:dyDescent="0.2">
      <c r="C1307" s="128" t="str">
        <f>IF(AND(D1307="",A1307=""),"",IF(ISBLANK(A1307)," ",VLOOKUP(A1307,'Tabla de equipos'!$B$3:$D$107,3,FALSE)))</f>
        <v/>
      </c>
      <c r="E1307" s="130" t="str">
        <f t="shared" si="21"/>
        <v/>
      </c>
      <c r="F1307" s="24"/>
      <c r="H1307" s="52"/>
      <c r="L1307" s="51"/>
    </row>
    <row r="1308" spans="3:12" ht="21" customHeight="1" x14ac:dyDescent="0.2">
      <c r="C1308" s="128" t="str">
        <f>IF(AND(D1308="",A1308=""),"",IF(ISBLANK(A1308)," ",VLOOKUP(A1308,'Tabla de equipos'!$B$3:$D$107,3,FALSE)))</f>
        <v/>
      </c>
      <c r="E1308" s="130" t="str">
        <f t="shared" si="21"/>
        <v/>
      </c>
      <c r="F1308" s="24"/>
      <c r="H1308" s="52"/>
      <c r="L1308" s="51"/>
    </row>
    <row r="1309" spans="3:12" ht="21" customHeight="1" x14ac:dyDescent="0.2">
      <c r="C1309" s="128" t="str">
        <f>IF(AND(D1309="",A1309=""),"",IF(ISBLANK(A1309)," ",VLOOKUP(A1309,'Tabla de equipos'!$B$3:$D$107,3,FALSE)))</f>
        <v/>
      </c>
      <c r="E1309" s="130" t="str">
        <f t="shared" si="21"/>
        <v/>
      </c>
      <c r="F1309" s="24"/>
      <c r="H1309" s="52"/>
      <c r="L1309" s="51"/>
    </row>
    <row r="1310" spans="3:12" ht="21" customHeight="1" x14ac:dyDescent="0.2">
      <c r="C1310" s="128" t="str">
        <f>IF(AND(D1310="",A1310=""),"",IF(ISBLANK(A1310)," ",VLOOKUP(A1310,'Tabla de equipos'!$B$3:$D$107,3,FALSE)))</f>
        <v/>
      </c>
      <c r="E1310" s="130" t="str">
        <f t="shared" si="21"/>
        <v/>
      </c>
      <c r="F1310" s="24"/>
      <c r="H1310" s="52"/>
      <c r="L1310" s="51"/>
    </row>
    <row r="1311" spans="3:12" ht="21" customHeight="1" x14ac:dyDescent="0.2">
      <c r="C1311" s="128" t="str">
        <f>IF(AND(D1311="",A1311=""),"",IF(ISBLANK(A1311)," ",VLOOKUP(A1311,'Tabla de equipos'!$B$3:$D$107,3,FALSE)))</f>
        <v/>
      </c>
      <c r="E1311" s="130" t="str">
        <f t="shared" si="21"/>
        <v/>
      </c>
      <c r="F1311" s="24"/>
      <c r="H1311" s="52"/>
      <c r="L1311" s="51"/>
    </row>
    <row r="1312" spans="3:12" ht="21" customHeight="1" x14ac:dyDescent="0.2">
      <c r="C1312" s="128" t="str">
        <f>IF(AND(D1312="",A1312=""),"",IF(ISBLANK(A1312)," ",VLOOKUP(A1312,'Tabla de equipos'!$B$3:$D$107,3,FALSE)))</f>
        <v/>
      </c>
      <c r="E1312" s="130" t="str">
        <f t="shared" si="21"/>
        <v/>
      </c>
      <c r="F1312" s="24"/>
      <c r="H1312" s="52"/>
      <c r="L1312" s="51"/>
    </row>
    <row r="1313" spans="3:12" ht="21" customHeight="1" x14ac:dyDescent="0.2">
      <c r="C1313" s="128" t="str">
        <f>IF(AND(D1313="",A1313=""),"",IF(ISBLANK(A1313)," ",VLOOKUP(A1313,'Tabla de equipos'!$B$3:$D$107,3,FALSE)))</f>
        <v/>
      </c>
      <c r="E1313" s="130" t="str">
        <f t="shared" si="21"/>
        <v/>
      </c>
      <c r="F1313" s="24"/>
      <c r="H1313" s="52"/>
      <c r="L1313" s="51"/>
    </row>
    <row r="1314" spans="3:12" ht="21" customHeight="1" x14ac:dyDescent="0.2">
      <c r="C1314" s="128" t="str">
        <f>IF(AND(D1314="",A1314=""),"",IF(ISBLANK(A1314)," ",VLOOKUP(A1314,'Tabla de equipos'!$B$3:$D$107,3,FALSE)))</f>
        <v/>
      </c>
      <c r="E1314" s="130" t="str">
        <f t="shared" si="21"/>
        <v/>
      </c>
      <c r="F1314" s="24"/>
      <c r="H1314" s="52"/>
      <c r="L1314" s="51"/>
    </row>
    <row r="1315" spans="3:12" ht="21" customHeight="1" x14ac:dyDescent="0.2">
      <c r="C1315" s="128" t="str">
        <f>IF(AND(D1315="",A1315=""),"",IF(ISBLANK(A1315)," ",VLOOKUP(A1315,'Tabla de equipos'!$B$3:$D$107,3,FALSE)))</f>
        <v/>
      </c>
      <c r="E1315" s="130" t="str">
        <f t="shared" si="21"/>
        <v/>
      </c>
      <c r="F1315" s="24"/>
      <c r="H1315" s="52"/>
      <c r="L1315" s="51"/>
    </row>
    <row r="1316" spans="3:12" ht="21" customHeight="1" x14ac:dyDescent="0.2">
      <c r="C1316" s="128" t="str">
        <f>IF(AND(D1316="",A1316=""),"",IF(ISBLANK(A1316)," ",VLOOKUP(A1316,'Tabla de equipos'!$B$3:$D$107,3,FALSE)))</f>
        <v/>
      </c>
      <c r="E1316" s="130" t="str">
        <f t="shared" si="21"/>
        <v/>
      </c>
      <c r="F1316" s="24"/>
      <c r="H1316" s="52"/>
      <c r="L1316" s="51"/>
    </row>
    <row r="1317" spans="3:12" ht="21" customHeight="1" x14ac:dyDescent="0.2">
      <c r="C1317" s="128" t="str">
        <f>IF(AND(D1317="",A1317=""),"",IF(ISBLANK(A1317)," ",VLOOKUP(A1317,'Tabla de equipos'!$B$3:$D$107,3,FALSE)))</f>
        <v/>
      </c>
      <c r="E1317" s="130" t="str">
        <f t="shared" si="21"/>
        <v/>
      </c>
      <c r="F1317" s="24"/>
      <c r="H1317" s="52"/>
      <c r="L1317" s="51"/>
    </row>
    <row r="1318" spans="3:12" ht="21" customHeight="1" x14ac:dyDescent="0.2">
      <c r="C1318" s="128" t="str">
        <f>IF(AND(D1318="",A1318=""),"",IF(ISBLANK(A1318)," ",VLOOKUP(A1318,'Tabla de equipos'!$B$3:$D$107,3,FALSE)))</f>
        <v/>
      </c>
      <c r="E1318" s="130" t="str">
        <f t="shared" si="21"/>
        <v/>
      </c>
      <c r="F1318" s="24"/>
      <c r="H1318" s="52"/>
      <c r="L1318" s="51"/>
    </row>
    <row r="1319" spans="3:12" ht="21" customHeight="1" x14ac:dyDescent="0.2">
      <c r="C1319" s="128" t="str">
        <f>IF(AND(D1319="",A1319=""),"",IF(ISBLANK(A1319)," ",VLOOKUP(A1319,'Tabla de equipos'!$B$3:$D$107,3,FALSE)))</f>
        <v/>
      </c>
      <c r="E1319" s="130" t="str">
        <f t="shared" si="21"/>
        <v/>
      </c>
      <c r="F1319" s="24"/>
      <c r="H1319" s="52"/>
      <c r="L1319" s="51"/>
    </row>
    <row r="1320" spans="3:12" ht="21" customHeight="1" x14ac:dyDescent="0.2">
      <c r="C1320" s="128" t="str">
        <f>IF(AND(D1320="",A1320=""),"",IF(ISBLANK(A1320)," ",VLOOKUP(A1320,'Tabla de equipos'!$B$3:$D$107,3,FALSE)))</f>
        <v/>
      </c>
      <c r="E1320" s="130" t="str">
        <f t="shared" si="21"/>
        <v/>
      </c>
      <c r="F1320" s="24"/>
      <c r="H1320" s="52"/>
      <c r="L1320" s="51"/>
    </row>
    <row r="1321" spans="3:12" ht="21" customHeight="1" x14ac:dyDescent="0.2">
      <c r="C1321" s="128" t="str">
        <f>IF(AND(D1321="",A1321=""),"",IF(ISBLANK(A1321)," ",VLOOKUP(A1321,'Tabla de equipos'!$B$3:$D$107,3,FALSE)))</f>
        <v/>
      </c>
      <c r="E1321" s="130" t="str">
        <f t="shared" si="21"/>
        <v/>
      </c>
      <c r="F1321" s="24"/>
      <c r="H1321" s="52"/>
      <c r="L1321" s="51"/>
    </row>
    <row r="1322" spans="3:12" ht="21" customHeight="1" x14ac:dyDescent="0.2">
      <c r="C1322" s="128" t="str">
        <f>IF(AND(D1322="",A1322=""),"",IF(ISBLANK(A1322)," ",VLOOKUP(A1322,'Tabla de equipos'!$B$3:$D$107,3,FALSE)))</f>
        <v/>
      </c>
      <c r="E1322" s="130" t="str">
        <f t="shared" si="21"/>
        <v/>
      </c>
      <c r="F1322" s="24"/>
      <c r="H1322" s="52"/>
      <c r="L1322" s="51"/>
    </row>
    <row r="1323" spans="3:12" ht="21" customHeight="1" x14ac:dyDescent="0.2">
      <c r="C1323" s="128" t="str">
        <f>IF(AND(D1323="",A1323=""),"",IF(ISBLANK(A1323)," ",VLOOKUP(A1323,'Tabla de equipos'!$B$3:$D$107,3,FALSE)))</f>
        <v/>
      </c>
      <c r="E1323" s="130" t="str">
        <f t="shared" si="21"/>
        <v/>
      </c>
      <c r="F1323" s="24"/>
      <c r="H1323" s="52"/>
      <c r="L1323" s="51"/>
    </row>
    <row r="1324" spans="3:12" ht="21" customHeight="1" x14ac:dyDescent="0.2">
      <c r="C1324" s="128" t="str">
        <f>IF(AND(D1324="",A1324=""),"",IF(ISBLANK(A1324)," ",VLOOKUP(A1324,'Tabla de equipos'!$B$3:$D$107,3,FALSE)))</f>
        <v/>
      </c>
      <c r="E1324" s="130" t="str">
        <f t="shared" si="21"/>
        <v/>
      </c>
      <c r="F1324" s="24"/>
      <c r="H1324" s="52"/>
      <c r="L1324" s="51"/>
    </row>
    <row r="1325" spans="3:12" ht="21" customHeight="1" x14ac:dyDescent="0.2">
      <c r="C1325" s="128" t="str">
        <f>IF(AND(D1325="",A1325=""),"",IF(ISBLANK(A1325)," ",VLOOKUP(A1325,'Tabla de equipos'!$B$3:$D$107,3,FALSE)))</f>
        <v/>
      </c>
      <c r="E1325" s="130" t="str">
        <f t="shared" si="21"/>
        <v/>
      </c>
      <c r="F1325" s="24"/>
      <c r="H1325" s="52"/>
      <c r="L1325" s="51"/>
    </row>
    <row r="1326" spans="3:12" ht="21" customHeight="1" x14ac:dyDescent="0.2">
      <c r="C1326" s="128" t="str">
        <f>IF(AND(D1326="",A1326=""),"",IF(ISBLANK(A1326)," ",VLOOKUP(A1326,'Tabla de equipos'!$B$3:$D$107,3,FALSE)))</f>
        <v/>
      </c>
      <c r="E1326" s="130" t="str">
        <f t="shared" si="21"/>
        <v/>
      </c>
      <c r="F1326" s="24"/>
      <c r="H1326" s="52"/>
      <c r="L1326" s="51"/>
    </row>
    <row r="1327" spans="3:12" ht="21" customHeight="1" x14ac:dyDescent="0.2">
      <c r="C1327" s="128" t="str">
        <f>IF(AND(D1327="",A1327=""),"",IF(ISBLANK(A1327)," ",VLOOKUP(A1327,'Tabla de equipos'!$B$3:$D$107,3,FALSE)))</f>
        <v/>
      </c>
      <c r="E1327" s="130" t="str">
        <f t="shared" si="21"/>
        <v/>
      </c>
      <c r="F1327" s="24"/>
      <c r="H1327" s="52"/>
      <c r="L1327" s="51"/>
    </row>
    <row r="1328" spans="3:12" ht="21" customHeight="1" x14ac:dyDescent="0.2">
      <c r="C1328" s="128" t="str">
        <f>IF(AND(D1328="",A1328=""),"",IF(ISBLANK(A1328)," ",VLOOKUP(A1328,'Tabla de equipos'!$B$3:$D$107,3,FALSE)))</f>
        <v/>
      </c>
      <c r="E1328" s="130" t="str">
        <f t="shared" si="21"/>
        <v/>
      </c>
      <c r="F1328" s="24"/>
      <c r="H1328" s="52"/>
      <c r="L1328" s="51"/>
    </row>
    <row r="1329" spans="3:12" ht="21" customHeight="1" x14ac:dyDescent="0.2">
      <c r="C1329" s="128" t="str">
        <f>IF(AND(D1329="",A1329=""),"",IF(ISBLANK(A1329)," ",VLOOKUP(A1329,'Tabla de equipos'!$B$3:$D$107,3,FALSE)))</f>
        <v/>
      </c>
      <c r="E1329" s="130" t="str">
        <f t="shared" si="21"/>
        <v/>
      </c>
      <c r="F1329" s="24"/>
      <c r="H1329" s="52"/>
      <c r="L1329" s="51"/>
    </row>
    <row r="1330" spans="3:12" ht="21" customHeight="1" x14ac:dyDescent="0.2">
      <c r="C1330" s="128" t="str">
        <f>IF(AND(D1330="",A1330=""),"",IF(ISBLANK(A1330)," ",VLOOKUP(A1330,'Tabla de equipos'!$B$3:$D$107,3,FALSE)))</f>
        <v/>
      </c>
      <c r="E1330" s="130" t="str">
        <f t="shared" si="21"/>
        <v/>
      </c>
      <c r="F1330" s="24"/>
      <c r="H1330" s="52"/>
      <c r="L1330" s="51"/>
    </row>
    <row r="1331" spans="3:12" ht="21" customHeight="1" x14ac:dyDescent="0.2">
      <c r="C1331" s="128" t="str">
        <f>IF(AND(D1331="",A1331=""),"",IF(ISBLANK(A1331)," ",VLOOKUP(A1331,'Tabla de equipos'!$B$3:$D$107,3,FALSE)))</f>
        <v/>
      </c>
      <c r="E1331" s="130" t="str">
        <f t="shared" si="21"/>
        <v/>
      </c>
      <c r="F1331" s="24"/>
      <c r="H1331" s="52"/>
      <c r="L1331" s="51"/>
    </row>
    <row r="1332" spans="3:12" ht="21" customHeight="1" x14ac:dyDescent="0.2">
      <c r="C1332" s="128" t="str">
        <f>IF(AND(D1332="",A1332=""),"",IF(ISBLANK(A1332)," ",VLOOKUP(A1332,'Tabla de equipos'!$B$3:$D$107,3,FALSE)))</f>
        <v/>
      </c>
      <c r="E1332" s="130" t="str">
        <f t="shared" si="21"/>
        <v/>
      </c>
      <c r="F1332" s="24"/>
      <c r="H1332" s="52"/>
      <c r="L1332" s="51"/>
    </row>
    <row r="1333" spans="3:12" ht="21" customHeight="1" x14ac:dyDescent="0.2">
      <c r="C1333" s="128" t="str">
        <f>IF(AND(D1333="",A1333=""),"",IF(ISBLANK(A1333)," ",VLOOKUP(A1333,'Tabla de equipos'!$B$3:$D$107,3,FALSE)))</f>
        <v/>
      </c>
      <c r="E1333" s="130" t="str">
        <f t="shared" si="21"/>
        <v/>
      </c>
      <c r="F1333" s="24"/>
      <c r="H1333" s="52"/>
      <c r="L1333" s="51"/>
    </row>
    <row r="1334" spans="3:12" ht="21" customHeight="1" x14ac:dyDescent="0.2">
      <c r="C1334" s="128" t="str">
        <f>IF(AND(D1334="",A1334=""),"",IF(ISBLANK(A1334)," ",VLOOKUP(A1334,'Tabla de equipos'!$B$3:$D$107,3,FALSE)))</f>
        <v/>
      </c>
      <c r="E1334" s="130" t="str">
        <f t="shared" si="21"/>
        <v/>
      </c>
      <c r="F1334" s="24"/>
      <c r="H1334" s="52"/>
      <c r="L1334" s="51"/>
    </row>
    <row r="1335" spans="3:12" ht="21" customHeight="1" x14ac:dyDescent="0.2">
      <c r="C1335" s="128" t="str">
        <f>IF(AND(D1335="",A1335=""),"",IF(ISBLANK(A1335)," ",VLOOKUP(A1335,'Tabla de equipos'!$B$3:$D$107,3,FALSE)))</f>
        <v/>
      </c>
      <c r="E1335" s="130" t="str">
        <f t="shared" si="21"/>
        <v/>
      </c>
      <c r="F1335" s="24"/>
      <c r="H1335" s="52"/>
      <c r="L1335" s="51"/>
    </row>
    <row r="1336" spans="3:12" ht="21" customHeight="1" x14ac:dyDescent="0.2">
      <c r="C1336" s="128" t="str">
        <f>IF(AND(D1336="",A1336=""),"",IF(ISBLANK(A1336)," ",VLOOKUP(A1336,'Tabla de equipos'!$B$3:$D$107,3,FALSE)))</f>
        <v/>
      </c>
      <c r="E1336" s="130" t="str">
        <f t="shared" si="21"/>
        <v/>
      </c>
      <c r="F1336" s="24"/>
      <c r="H1336" s="52"/>
      <c r="L1336" s="51"/>
    </row>
    <row r="1337" spans="3:12" ht="21" customHeight="1" x14ac:dyDescent="0.2">
      <c r="C1337" s="128" t="str">
        <f>IF(AND(D1337="",A1337=""),"",IF(ISBLANK(A1337)," ",VLOOKUP(A1337,'Tabla de equipos'!$B$3:$D$107,3,FALSE)))</f>
        <v/>
      </c>
      <c r="E1337" s="130" t="str">
        <f t="shared" si="21"/>
        <v/>
      </c>
      <c r="F1337" s="24"/>
      <c r="H1337" s="52"/>
      <c r="L1337" s="51"/>
    </row>
    <row r="1338" spans="3:12" ht="21" customHeight="1" x14ac:dyDescent="0.2">
      <c r="C1338" s="128" t="str">
        <f>IF(AND(D1338="",A1338=""),"",IF(ISBLANK(A1338)," ",VLOOKUP(A1338,'Tabla de equipos'!$B$3:$D$107,3,FALSE)))</f>
        <v/>
      </c>
      <c r="E1338" s="130" t="str">
        <f t="shared" si="21"/>
        <v/>
      </c>
      <c r="F1338" s="24"/>
      <c r="H1338" s="52"/>
      <c r="L1338" s="51"/>
    </row>
    <row r="1339" spans="3:12" ht="21" customHeight="1" x14ac:dyDescent="0.2">
      <c r="C1339" s="128" t="str">
        <f>IF(AND(D1339="",A1339=""),"",IF(ISBLANK(A1339)," ",VLOOKUP(A1339,'Tabla de equipos'!$B$3:$D$107,3,FALSE)))</f>
        <v/>
      </c>
      <c r="E1339" s="130" t="str">
        <f t="shared" si="21"/>
        <v/>
      </c>
      <c r="F1339" s="24"/>
      <c r="H1339" s="52"/>
      <c r="L1339" s="51"/>
    </row>
    <row r="1340" spans="3:12" ht="21" customHeight="1" x14ac:dyDescent="0.2">
      <c r="C1340" s="128" t="str">
        <f>IF(AND(D1340="",A1340=""),"",IF(ISBLANK(A1340)," ",VLOOKUP(A1340,'Tabla de equipos'!$B$3:$D$107,3,FALSE)))</f>
        <v/>
      </c>
      <c r="E1340" s="130" t="str">
        <f t="shared" si="21"/>
        <v/>
      </c>
      <c r="F1340" s="24"/>
      <c r="H1340" s="52"/>
      <c r="L1340" s="51"/>
    </row>
    <row r="1341" spans="3:12" ht="21" customHeight="1" x14ac:dyDescent="0.2">
      <c r="C1341" s="128" t="str">
        <f>IF(AND(D1341="",A1341=""),"",IF(ISBLANK(A1341)," ",VLOOKUP(A1341,'Tabla de equipos'!$B$3:$D$107,3,FALSE)))</f>
        <v/>
      </c>
      <c r="E1341" s="130" t="str">
        <f t="shared" si="21"/>
        <v/>
      </c>
      <c r="F1341" s="24"/>
      <c r="H1341" s="52"/>
      <c r="L1341" s="51"/>
    </row>
    <row r="1342" spans="3:12" ht="21" customHeight="1" x14ac:dyDescent="0.2">
      <c r="C1342" s="128" t="str">
        <f>IF(AND(D1342="",A1342=""),"",IF(ISBLANK(A1342)," ",VLOOKUP(A1342,'Tabla de equipos'!$B$3:$D$107,3,FALSE)))</f>
        <v/>
      </c>
      <c r="E1342" s="130" t="str">
        <f t="shared" si="21"/>
        <v/>
      </c>
      <c r="F1342" s="24"/>
      <c r="H1342" s="52"/>
      <c r="L1342" s="51"/>
    </row>
    <row r="1343" spans="3:12" ht="21" customHeight="1" x14ac:dyDescent="0.2">
      <c r="C1343" s="128" t="str">
        <f>IF(AND(D1343="",A1343=""),"",IF(ISBLANK(A1343)," ",VLOOKUP(A1343,'Tabla de equipos'!$B$3:$D$107,3,FALSE)))</f>
        <v/>
      </c>
      <c r="E1343" s="130" t="str">
        <f t="shared" si="21"/>
        <v/>
      </c>
      <c r="F1343" s="24"/>
      <c r="H1343" s="52"/>
      <c r="L1343" s="51"/>
    </row>
    <row r="1344" spans="3:12" ht="21" customHeight="1" x14ac:dyDescent="0.2">
      <c r="C1344" s="128" t="str">
        <f>IF(AND(D1344="",A1344=""),"",IF(ISBLANK(A1344)," ",VLOOKUP(A1344,'Tabla de equipos'!$B$3:$D$107,3,FALSE)))</f>
        <v/>
      </c>
      <c r="E1344" s="130" t="str">
        <f t="shared" si="21"/>
        <v/>
      </c>
      <c r="F1344" s="24"/>
      <c r="H1344" s="52"/>
      <c r="L1344" s="51"/>
    </row>
    <row r="1345" spans="3:12" ht="21" customHeight="1" x14ac:dyDescent="0.2">
      <c r="C1345" s="128" t="str">
        <f>IF(AND(D1345="",A1345=""),"",IF(ISBLANK(A1345)," ",VLOOKUP(A1345,'Tabla de equipos'!$B$3:$D$107,3,FALSE)))</f>
        <v/>
      </c>
      <c r="E1345" s="130" t="str">
        <f t="shared" si="21"/>
        <v/>
      </c>
      <c r="F1345" s="24"/>
      <c r="H1345" s="52"/>
      <c r="L1345" s="51"/>
    </row>
    <row r="1346" spans="3:12" ht="21" customHeight="1" x14ac:dyDescent="0.2">
      <c r="C1346" s="128" t="str">
        <f>IF(AND(D1346="",A1346=""),"",IF(ISBLANK(A1346)," ",VLOOKUP(A1346,'Tabla de equipos'!$B$3:$D$107,3,FALSE)))</f>
        <v/>
      </c>
      <c r="E1346" s="130" t="str">
        <f t="shared" si="21"/>
        <v/>
      </c>
      <c r="F1346" s="24"/>
      <c r="H1346" s="52"/>
      <c r="L1346" s="51"/>
    </row>
    <row r="1347" spans="3:12" ht="21" customHeight="1" x14ac:dyDescent="0.2">
      <c r="C1347" s="128" t="str">
        <f>IF(AND(D1347="",A1347=""),"",IF(ISBLANK(A1347)," ",VLOOKUP(A1347,'Tabla de equipos'!$B$3:$D$107,3,FALSE)))</f>
        <v/>
      </c>
      <c r="E1347" s="130" t="str">
        <f t="shared" si="21"/>
        <v/>
      </c>
      <c r="F1347" s="24"/>
      <c r="H1347" s="52"/>
      <c r="L1347" s="51"/>
    </row>
    <row r="1348" spans="3:12" ht="21" customHeight="1" x14ac:dyDescent="0.2">
      <c r="C1348" s="128" t="str">
        <f>IF(AND(D1348="",A1348=""),"",IF(ISBLANK(A1348)," ",VLOOKUP(A1348,'Tabla de equipos'!$B$3:$D$107,3,FALSE)))</f>
        <v/>
      </c>
      <c r="E1348" s="130" t="str">
        <f t="shared" si="21"/>
        <v/>
      </c>
      <c r="F1348" s="24"/>
      <c r="H1348" s="52"/>
      <c r="L1348" s="51"/>
    </row>
    <row r="1349" spans="3:12" ht="21" customHeight="1" x14ac:dyDescent="0.2">
      <c r="C1349" s="128" t="str">
        <f>IF(AND(D1349="",A1349=""),"",IF(ISBLANK(A1349)," ",VLOOKUP(A1349,'Tabla de equipos'!$B$3:$D$107,3,FALSE)))</f>
        <v/>
      </c>
      <c r="E1349" s="130" t="str">
        <f t="shared" si="21"/>
        <v/>
      </c>
      <c r="F1349" s="24"/>
      <c r="H1349" s="52"/>
      <c r="L1349" s="51"/>
    </row>
    <row r="1350" spans="3:12" ht="21" customHeight="1" x14ac:dyDescent="0.2">
      <c r="C1350" s="128" t="str">
        <f>IF(AND(D1350="",A1350=""),"",IF(ISBLANK(A1350)," ",VLOOKUP(A1350,'Tabla de equipos'!$B$3:$D$107,3,FALSE)))</f>
        <v/>
      </c>
      <c r="E1350" s="130" t="str">
        <f t="shared" si="21"/>
        <v/>
      </c>
      <c r="F1350" s="24"/>
      <c r="H1350" s="52"/>
      <c r="L1350" s="51"/>
    </row>
    <row r="1351" spans="3:12" ht="21" customHeight="1" x14ac:dyDescent="0.2">
      <c r="C1351" s="128" t="str">
        <f>IF(AND(D1351="",A1351=""),"",IF(ISBLANK(A1351)," ",VLOOKUP(A1351,'Tabla de equipos'!$B$3:$D$107,3,FALSE)))</f>
        <v/>
      </c>
      <c r="E1351" s="130" t="str">
        <f t="shared" si="21"/>
        <v/>
      </c>
      <c r="F1351" s="24"/>
      <c r="H1351" s="52"/>
      <c r="L1351" s="51"/>
    </row>
    <row r="1352" spans="3:12" ht="21" customHeight="1" x14ac:dyDescent="0.2">
      <c r="C1352" s="128" t="str">
        <f>IF(AND(D1352="",A1352=""),"",IF(ISBLANK(A1352)," ",VLOOKUP(A1352,'Tabla de equipos'!$B$3:$D$107,3,FALSE)))</f>
        <v/>
      </c>
      <c r="E1352" s="130" t="str">
        <f t="shared" si="21"/>
        <v/>
      </c>
      <c r="F1352" s="24"/>
      <c r="H1352" s="52"/>
      <c r="L1352" s="51"/>
    </row>
    <row r="1353" spans="3:12" ht="21" customHeight="1" x14ac:dyDescent="0.2">
      <c r="C1353" s="128" t="str">
        <f>IF(AND(D1353="",A1353=""),"",IF(ISBLANK(A1353)," ",VLOOKUP(A1353,'Tabla de equipos'!$B$3:$D$107,3,FALSE)))</f>
        <v/>
      </c>
      <c r="E1353" s="130" t="str">
        <f t="shared" si="21"/>
        <v/>
      </c>
      <c r="F1353" s="24"/>
      <c r="H1353" s="52"/>
      <c r="L1353" s="51"/>
    </row>
    <row r="1354" spans="3:12" ht="21" customHeight="1" x14ac:dyDescent="0.2">
      <c r="C1354" s="128" t="str">
        <f>IF(AND(D1354="",A1354=""),"",IF(ISBLANK(A1354)," ",VLOOKUP(A1354,'Tabla de equipos'!$B$3:$D$107,3,FALSE)))</f>
        <v/>
      </c>
      <c r="E1354" s="130" t="str">
        <f t="shared" si="21"/>
        <v/>
      </c>
      <c r="F1354" s="24"/>
      <c r="H1354" s="52"/>
      <c r="L1354" s="51"/>
    </row>
    <row r="1355" spans="3:12" ht="21" customHeight="1" x14ac:dyDescent="0.2">
      <c r="C1355" s="128" t="str">
        <f>IF(AND(D1355="",A1355=""),"",IF(ISBLANK(A1355)," ",VLOOKUP(A1355,'Tabla de equipos'!$B$3:$D$107,3,FALSE)))</f>
        <v/>
      </c>
      <c r="E1355" s="130" t="str">
        <f t="shared" si="21"/>
        <v/>
      </c>
      <c r="F1355" s="24"/>
      <c r="H1355" s="52"/>
      <c r="L1355" s="51"/>
    </row>
    <row r="1356" spans="3:12" ht="21" customHeight="1" x14ac:dyDescent="0.2">
      <c r="C1356" s="128" t="str">
        <f>IF(AND(D1356="",A1356=""),"",IF(ISBLANK(A1356)," ",VLOOKUP(A1356,'Tabla de equipos'!$B$3:$D$107,3,FALSE)))</f>
        <v/>
      </c>
      <c r="E1356" s="130" t="str">
        <f t="shared" si="21"/>
        <v/>
      </c>
      <c r="F1356" s="24"/>
      <c r="H1356" s="52"/>
      <c r="L1356" s="51"/>
    </row>
    <row r="1357" spans="3:12" ht="21" customHeight="1" x14ac:dyDescent="0.2">
      <c r="C1357" s="128" t="str">
        <f>IF(AND(D1357="",A1357=""),"",IF(ISBLANK(A1357)," ",VLOOKUP(A1357,'Tabla de equipos'!$B$3:$D$107,3,FALSE)))</f>
        <v/>
      </c>
      <c r="E1357" s="130" t="str">
        <f t="shared" si="21"/>
        <v/>
      </c>
      <c r="F1357" s="24"/>
      <c r="H1357" s="52"/>
      <c r="L1357" s="51"/>
    </row>
    <row r="1358" spans="3:12" ht="21" customHeight="1" x14ac:dyDescent="0.2">
      <c r="C1358" s="128" t="str">
        <f>IF(AND(D1358="",A1358=""),"",IF(ISBLANK(A1358)," ",VLOOKUP(A1358,'Tabla de equipos'!$B$3:$D$107,3,FALSE)))</f>
        <v/>
      </c>
      <c r="E1358" s="130" t="str">
        <f t="shared" si="21"/>
        <v/>
      </c>
      <c r="F1358" s="24"/>
      <c r="H1358" s="52"/>
      <c r="L1358" s="51"/>
    </row>
    <row r="1359" spans="3:12" ht="21" customHeight="1" x14ac:dyDescent="0.2">
      <c r="C1359" s="128" t="str">
        <f>IF(AND(D1359="",A1359=""),"",IF(ISBLANK(A1359)," ",VLOOKUP(A1359,'Tabla de equipos'!$B$3:$D$107,3,FALSE)))</f>
        <v/>
      </c>
      <c r="E1359" s="130" t="str">
        <f t="shared" si="21"/>
        <v/>
      </c>
      <c r="F1359" s="24"/>
      <c r="H1359" s="52"/>
      <c r="L1359" s="51"/>
    </row>
    <row r="1360" spans="3:12" ht="21" customHeight="1" x14ac:dyDescent="0.2">
      <c r="C1360" s="128" t="str">
        <f>IF(AND(D1360="",A1360=""),"",IF(ISBLANK(A1360)," ",VLOOKUP(A1360,'Tabla de equipos'!$B$3:$D$107,3,FALSE)))</f>
        <v/>
      </c>
      <c r="E1360" s="130" t="str">
        <f t="shared" si="21"/>
        <v/>
      </c>
      <c r="F1360" s="24"/>
      <c r="H1360" s="52"/>
      <c r="L1360" s="51"/>
    </row>
    <row r="1361" spans="3:12" ht="21" customHeight="1" x14ac:dyDescent="0.2">
      <c r="C1361" s="128" t="str">
        <f>IF(AND(D1361="",A1361=""),"",IF(ISBLANK(A1361)," ",VLOOKUP(A1361,'Tabla de equipos'!$B$3:$D$107,3,FALSE)))</f>
        <v/>
      </c>
      <c r="E1361" s="130" t="str">
        <f t="shared" si="21"/>
        <v/>
      </c>
      <c r="F1361" s="24"/>
      <c r="H1361" s="52"/>
      <c r="L1361" s="51"/>
    </row>
    <row r="1362" spans="3:12" ht="21" customHeight="1" x14ac:dyDescent="0.2">
      <c r="C1362" s="128" t="str">
        <f>IF(AND(D1362="",A1362=""),"",IF(ISBLANK(A1362)," ",VLOOKUP(A1362,'Tabla de equipos'!$B$3:$D$107,3,FALSE)))</f>
        <v/>
      </c>
      <c r="E1362" s="130" t="str">
        <f t="shared" ref="E1362:E1425" si="22">IF(AND(D1362="",A1362=""),"",IF(AND(A1362="",D1362&gt;0),"Falta especificar equipo/soporte",IF(AND(D1362&gt;0,A1362&lt;&gt;""),"","Falta incluir unidades")))</f>
        <v/>
      </c>
      <c r="F1362" s="24"/>
      <c r="H1362" s="52"/>
      <c r="L1362" s="51"/>
    </row>
    <row r="1363" spans="3:12" ht="21" customHeight="1" x14ac:dyDescent="0.2">
      <c r="C1363" s="128" t="str">
        <f>IF(AND(D1363="",A1363=""),"",IF(ISBLANK(A1363)," ",VLOOKUP(A1363,'Tabla de equipos'!$B$3:$D$107,3,FALSE)))</f>
        <v/>
      </c>
      <c r="E1363" s="130" t="str">
        <f t="shared" si="22"/>
        <v/>
      </c>
      <c r="F1363" s="24"/>
      <c r="H1363" s="52"/>
      <c r="L1363" s="51"/>
    </row>
    <row r="1364" spans="3:12" ht="21" customHeight="1" x14ac:dyDescent="0.2">
      <c r="C1364" s="128" t="str">
        <f>IF(AND(D1364="",A1364=""),"",IF(ISBLANK(A1364)," ",VLOOKUP(A1364,'Tabla de equipos'!$B$3:$D$107,3,FALSE)))</f>
        <v/>
      </c>
      <c r="E1364" s="130" t="str">
        <f t="shared" si="22"/>
        <v/>
      </c>
      <c r="F1364" s="24"/>
      <c r="H1364" s="52"/>
      <c r="L1364" s="51"/>
    </row>
    <row r="1365" spans="3:12" ht="21" customHeight="1" x14ac:dyDescent="0.2">
      <c r="C1365" s="128" t="str">
        <f>IF(AND(D1365="",A1365=""),"",IF(ISBLANK(A1365)," ",VLOOKUP(A1365,'Tabla de equipos'!$B$3:$D$107,3,FALSE)))</f>
        <v/>
      </c>
      <c r="E1365" s="130" t="str">
        <f t="shared" si="22"/>
        <v/>
      </c>
      <c r="F1365" s="24"/>
      <c r="H1365" s="52"/>
      <c r="L1365" s="51"/>
    </row>
    <row r="1366" spans="3:12" ht="21" customHeight="1" x14ac:dyDescent="0.2">
      <c r="C1366" s="128" t="str">
        <f>IF(AND(D1366="",A1366=""),"",IF(ISBLANK(A1366)," ",VLOOKUP(A1366,'Tabla de equipos'!$B$3:$D$107,3,FALSE)))</f>
        <v/>
      </c>
      <c r="E1366" s="130" t="str">
        <f t="shared" si="22"/>
        <v/>
      </c>
      <c r="F1366" s="24"/>
      <c r="H1366" s="52"/>
      <c r="L1366" s="51"/>
    </row>
    <row r="1367" spans="3:12" ht="21" customHeight="1" x14ac:dyDescent="0.2">
      <c r="C1367" s="128" t="str">
        <f>IF(AND(D1367="",A1367=""),"",IF(ISBLANK(A1367)," ",VLOOKUP(A1367,'Tabla de equipos'!$B$3:$D$107,3,FALSE)))</f>
        <v/>
      </c>
      <c r="E1367" s="130" t="str">
        <f t="shared" si="22"/>
        <v/>
      </c>
      <c r="F1367" s="24"/>
      <c r="H1367" s="52"/>
      <c r="L1367" s="51"/>
    </row>
    <row r="1368" spans="3:12" ht="21" customHeight="1" x14ac:dyDescent="0.2">
      <c r="C1368" s="128" t="str">
        <f>IF(AND(D1368="",A1368=""),"",IF(ISBLANK(A1368)," ",VLOOKUP(A1368,'Tabla de equipos'!$B$3:$D$107,3,FALSE)))</f>
        <v/>
      </c>
      <c r="E1368" s="130" t="str">
        <f t="shared" si="22"/>
        <v/>
      </c>
      <c r="F1368" s="24"/>
      <c r="H1368" s="52"/>
      <c r="L1368" s="51"/>
    </row>
    <row r="1369" spans="3:12" ht="21" customHeight="1" x14ac:dyDescent="0.2">
      <c r="C1369" s="128" t="str">
        <f>IF(AND(D1369="",A1369=""),"",IF(ISBLANK(A1369)," ",VLOOKUP(A1369,'Tabla de equipos'!$B$3:$D$107,3,FALSE)))</f>
        <v/>
      </c>
      <c r="E1369" s="130" t="str">
        <f t="shared" si="22"/>
        <v/>
      </c>
      <c r="F1369" s="24"/>
      <c r="H1369" s="52"/>
      <c r="L1369" s="51"/>
    </row>
    <row r="1370" spans="3:12" ht="21" customHeight="1" x14ac:dyDescent="0.2">
      <c r="C1370" s="128" t="str">
        <f>IF(AND(D1370="",A1370=""),"",IF(ISBLANK(A1370)," ",VLOOKUP(A1370,'Tabla de equipos'!$B$3:$D$107,3,FALSE)))</f>
        <v/>
      </c>
      <c r="E1370" s="130" t="str">
        <f t="shared" si="22"/>
        <v/>
      </c>
      <c r="F1370" s="24"/>
      <c r="H1370" s="52"/>
      <c r="L1370" s="51"/>
    </row>
    <row r="1371" spans="3:12" ht="21" customHeight="1" x14ac:dyDescent="0.2">
      <c r="C1371" s="128" t="str">
        <f>IF(AND(D1371="",A1371=""),"",IF(ISBLANK(A1371)," ",VLOOKUP(A1371,'Tabla de equipos'!$B$3:$D$107,3,FALSE)))</f>
        <v/>
      </c>
      <c r="E1371" s="130" t="str">
        <f t="shared" si="22"/>
        <v/>
      </c>
      <c r="F1371" s="24"/>
      <c r="H1371" s="52"/>
      <c r="L1371" s="51"/>
    </row>
    <row r="1372" spans="3:12" ht="21" customHeight="1" x14ac:dyDescent="0.2">
      <c r="C1372" s="128" t="str">
        <f>IF(AND(D1372="",A1372=""),"",IF(ISBLANK(A1372)," ",VLOOKUP(A1372,'Tabla de equipos'!$B$3:$D$107,3,FALSE)))</f>
        <v/>
      </c>
      <c r="E1372" s="130" t="str">
        <f t="shared" si="22"/>
        <v/>
      </c>
      <c r="F1372" s="24"/>
      <c r="H1372" s="52"/>
      <c r="L1372" s="51"/>
    </row>
    <row r="1373" spans="3:12" ht="21" customHeight="1" x14ac:dyDescent="0.2">
      <c r="C1373" s="128" t="str">
        <f>IF(AND(D1373="",A1373=""),"",IF(ISBLANK(A1373)," ",VLOOKUP(A1373,'Tabla de equipos'!$B$3:$D$107,3,FALSE)))</f>
        <v/>
      </c>
      <c r="E1373" s="130" t="str">
        <f t="shared" si="22"/>
        <v/>
      </c>
      <c r="F1373" s="24"/>
      <c r="H1373" s="52"/>
      <c r="L1373" s="51"/>
    </row>
    <row r="1374" spans="3:12" ht="21" customHeight="1" x14ac:dyDescent="0.2">
      <c r="C1374" s="128" t="str">
        <f>IF(AND(D1374="",A1374=""),"",IF(ISBLANK(A1374)," ",VLOOKUP(A1374,'Tabla de equipos'!$B$3:$D$107,3,FALSE)))</f>
        <v/>
      </c>
      <c r="E1374" s="130" t="str">
        <f t="shared" si="22"/>
        <v/>
      </c>
      <c r="F1374" s="24"/>
      <c r="H1374" s="52"/>
      <c r="L1374" s="51"/>
    </row>
    <row r="1375" spans="3:12" ht="21" customHeight="1" x14ac:dyDescent="0.2">
      <c r="C1375" s="128" t="str">
        <f>IF(AND(D1375="",A1375=""),"",IF(ISBLANK(A1375)," ",VLOOKUP(A1375,'Tabla de equipos'!$B$3:$D$107,3,FALSE)))</f>
        <v/>
      </c>
      <c r="E1375" s="130" t="str">
        <f t="shared" si="22"/>
        <v/>
      </c>
      <c r="F1375" s="24"/>
      <c r="H1375" s="52"/>
      <c r="L1375" s="51"/>
    </row>
    <row r="1376" spans="3:12" ht="21" customHeight="1" x14ac:dyDescent="0.2">
      <c r="C1376" s="128" t="str">
        <f>IF(AND(D1376="",A1376=""),"",IF(ISBLANK(A1376)," ",VLOOKUP(A1376,'Tabla de equipos'!$B$3:$D$107,3,FALSE)))</f>
        <v/>
      </c>
      <c r="E1376" s="130" t="str">
        <f t="shared" si="22"/>
        <v/>
      </c>
      <c r="F1376" s="24"/>
      <c r="H1376" s="52"/>
      <c r="L1376" s="51"/>
    </row>
    <row r="1377" spans="3:12" ht="21" customHeight="1" x14ac:dyDescent="0.2">
      <c r="C1377" s="128" t="str">
        <f>IF(AND(D1377="",A1377=""),"",IF(ISBLANK(A1377)," ",VLOOKUP(A1377,'Tabla de equipos'!$B$3:$D$107,3,FALSE)))</f>
        <v/>
      </c>
      <c r="E1377" s="130" t="str">
        <f t="shared" si="22"/>
        <v/>
      </c>
      <c r="F1377" s="24"/>
      <c r="H1377" s="52"/>
      <c r="L1377" s="51"/>
    </row>
    <row r="1378" spans="3:12" ht="21" customHeight="1" x14ac:dyDescent="0.2">
      <c r="C1378" s="128" t="str">
        <f>IF(AND(D1378="",A1378=""),"",IF(ISBLANK(A1378)," ",VLOOKUP(A1378,'Tabla de equipos'!$B$3:$D$107,3,FALSE)))</f>
        <v/>
      </c>
      <c r="E1378" s="130" t="str">
        <f t="shared" si="22"/>
        <v/>
      </c>
      <c r="F1378" s="24"/>
      <c r="H1378" s="52"/>
      <c r="L1378" s="51"/>
    </row>
    <row r="1379" spans="3:12" ht="21" customHeight="1" x14ac:dyDescent="0.2">
      <c r="C1379" s="128" t="str">
        <f>IF(AND(D1379="",A1379=""),"",IF(ISBLANK(A1379)," ",VLOOKUP(A1379,'Tabla de equipos'!$B$3:$D$107,3,FALSE)))</f>
        <v/>
      </c>
      <c r="E1379" s="130" t="str">
        <f t="shared" si="22"/>
        <v/>
      </c>
      <c r="F1379" s="24"/>
      <c r="H1379" s="52"/>
      <c r="L1379" s="51"/>
    </row>
    <row r="1380" spans="3:12" ht="21" customHeight="1" x14ac:dyDescent="0.2">
      <c r="C1380" s="128" t="str">
        <f>IF(AND(D1380="",A1380=""),"",IF(ISBLANK(A1380)," ",VLOOKUP(A1380,'Tabla de equipos'!$B$3:$D$107,3,FALSE)))</f>
        <v/>
      </c>
      <c r="E1380" s="130" t="str">
        <f t="shared" si="22"/>
        <v/>
      </c>
      <c r="F1380" s="24"/>
      <c r="H1380" s="52"/>
      <c r="L1380" s="51"/>
    </row>
    <row r="1381" spans="3:12" ht="21" customHeight="1" x14ac:dyDescent="0.2">
      <c r="C1381" s="128" t="str">
        <f>IF(AND(D1381="",A1381=""),"",IF(ISBLANK(A1381)," ",VLOOKUP(A1381,'Tabla de equipos'!$B$3:$D$107,3,FALSE)))</f>
        <v/>
      </c>
      <c r="E1381" s="130" t="str">
        <f t="shared" si="22"/>
        <v/>
      </c>
      <c r="F1381" s="24"/>
      <c r="H1381" s="52"/>
      <c r="L1381" s="51"/>
    </row>
    <row r="1382" spans="3:12" ht="21" customHeight="1" x14ac:dyDescent="0.2">
      <c r="C1382" s="128" t="str">
        <f>IF(AND(D1382="",A1382=""),"",IF(ISBLANK(A1382)," ",VLOOKUP(A1382,'Tabla de equipos'!$B$3:$D$107,3,FALSE)))</f>
        <v/>
      </c>
      <c r="E1382" s="130" t="str">
        <f t="shared" si="22"/>
        <v/>
      </c>
      <c r="F1382" s="24"/>
      <c r="H1382" s="52"/>
      <c r="L1382" s="51"/>
    </row>
    <row r="1383" spans="3:12" ht="21" customHeight="1" x14ac:dyDescent="0.2">
      <c r="C1383" s="128" t="str">
        <f>IF(AND(D1383="",A1383=""),"",IF(ISBLANK(A1383)," ",VLOOKUP(A1383,'Tabla de equipos'!$B$3:$D$107,3,FALSE)))</f>
        <v/>
      </c>
      <c r="E1383" s="130" t="str">
        <f t="shared" si="22"/>
        <v/>
      </c>
      <c r="F1383" s="24"/>
      <c r="H1383" s="52"/>
      <c r="L1383" s="51"/>
    </row>
    <row r="1384" spans="3:12" ht="21" customHeight="1" x14ac:dyDescent="0.2">
      <c r="C1384" s="128" t="str">
        <f>IF(AND(D1384="",A1384=""),"",IF(ISBLANK(A1384)," ",VLOOKUP(A1384,'Tabla de equipos'!$B$3:$D$107,3,FALSE)))</f>
        <v/>
      </c>
      <c r="E1384" s="130" t="str">
        <f t="shared" si="22"/>
        <v/>
      </c>
      <c r="F1384" s="24"/>
      <c r="H1384" s="52"/>
      <c r="L1384" s="51"/>
    </row>
    <row r="1385" spans="3:12" ht="21" customHeight="1" x14ac:dyDescent="0.2">
      <c r="C1385" s="128" t="str">
        <f>IF(AND(D1385="",A1385=""),"",IF(ISBLANK(A1385)," ",VLOOKUP(A1385,'Tabla de equipos'!$B$3:$D$107,3,FALSE)))</f>
        <v/>
      </c>
      <c r="E1385" s="130" t="str">
        <f t="shared" si="22"/>
        <v/>
      </c>
      <c r="F1385" s="24"/>
      <c r="H1385" s="52"/>
      <c r="L1385" s="51"/>
    </row>
    <row r="1386" spans="3:12" ht="21" customHeight="1" x14ac:dyDescent="0.2">
      <c r="C1386" s="128" t="str">
        <f>IF(AND(D1386="",A1386=""),"",IF(ISBLANK(A1386)," ",VLOOKUP(A1386,'Tabla de equipos'!$B$3:$D$107,3,FALSE)))</f>
        <v/>
      </c>
      <c r="E1386" s="130" t="str">
        <f t="shared" si="22"/>
        <v/>
      </c>
      <c r="F1386" s="24"/>
      <c r="H1386" s="52"/>
      <c r="L1386" s="51"/>
    </row>
    <row r="1387" spans="3:12" ht="21" customHeight="1" x14ac:dyDescent="0.2">
      <c r="C1387" s="128" t="str">
        <f>IF(AND(D1387="",A1387=""),"",IF(ISBLANK(A1387)," ",VLOOKUP(A1387,'Tabla de equipos'!$B$3:$D$107,3,FALSE)))</f>
        <v/>
      </c>
      <c r="E1387" s="130" t="str">
        <f t="shared" si="22"/>
        <v/>
      </c>
      <c r="F1387" s="24"/>
      <c r="H1387" s="52"/>
      <c r="L1387" s="51"/>
    </row>
    <row r="1388" spans="3:12" ht="21" customHeight="1" x14ac:dyDescent="0.2">
      <c r="C1388" s="128" t="str">
        <f>IF(AND(D1388="",A1388=""),"",IF(ISBLANK(A1388)," ",VLOOKUP(A1388,'Tabla de equipos'!$B$3:$D$107,3,FALSE)))</f>
        <v/>
      </c>
      <c r="E1388" s="130" t="str">
        <f t="shared" si="22"/>
        <v/>
      </c>
      <c r="F1388" s="24"/>
      <c r="H1388" s="52"/>
      <c r="L1388" s="51"/>
    </row>
    <row r="1389" spans="3:12" ht="21" customHeight="1" x14ac:dyDescent="0.2">
      <c r="C1389" s="128" t="str">
        <f>IF(AND(D1389="",A1389=""),"",IF(ISBLANK(A1389)," ",VLOOKUP(A1389,'Tabla de equipos'!$B$3:$D$107,3,FALSE)))</f>
        <v/>
      </c>
      <c r="E1389" s="130" t="str">
        <f t="shared" si="22"/>
        <v/>
      </c>
      <c r="F1389" s="24"/>
      <c r="H1389" s="52"/>
      <c r="L1389" s="51"/>
    </row>
    <row r="1390" spans="3:12" ht="21" customHeight="1" x14ac:dyDescent="0.2">
      <c r="C1390" s="128" t="str">
        <f>IF(AND(D1390="",A1390=""),"",IF(ISBLANK(A1390)," ",VLOOKUP(A1390,'Tabla de equipos'!$B$3:$D$107,3,FALSE)))</f>
        <v/>
      </c>
      <c r="E1390" s="130" t="str">
        <f t="shared" si="22"/>
        <v/>
      </c>
      <c r="F1390" s="24"/>
      <c r="H1390" s="52"/>
      <c r="L1390" s="51"/>
    </row>
    <row r="1391" spans="3:12" ht="21" customHeight="1" x14ac:dyDescent="0.2">
      <c r="C1391" s="128" t="str">
        <f>IF(AND(D1391="",A1391=""),"",IF(ISBLANK(A1391)," ",VLOOKUP(A1391,'Tabla de equipos'!$B$3:$D$107,3,FALSE)))</f>
        <v/>
      </c>
      <c r="E1391" s="130" t="str">
        <f t="shared" si="22"/>
        <v/>
      </c>
      <c r="F1391" s="24"/>
      <c r="H1391" s="52"/>
      <c r="L1391" s="51"/>
    </row>
    <row r="1392" spans="3:12" ht="21" customHeight="1" x14ac:dyDescent="0.2">
      <c r="C1392" s="128" t="str">
        <f>IF(AND(D1392="",A1392=""),"",IF(ISBLANK(A1392)," ",VLOOKUP(A1392,'Tabla de equipos'!$B$3:$D$107,3,FALSE)))</f>
        <v/>
      </c>
      <c r="E1392" s="130" t="str">
        <f t="shared" si="22"/>
        <v/>
      </c>
      <c r="F1392" s="24"/>
      <c r="H1392" s="52"/>
      <c r="L1392" s="51"/>
    </row>
    <row r="1393" spans="3:12" ht="21" customHeight="1" x14ac:dyDescent="0.2">
      <c r="C1393" s="128" t="str">
        <f>IF(AND(D1393="",A1393=""),"",IF(ISBLANK(A1393)," ",VLOOKUP(A1393,'Tabla de equipos'!$B$3:$D$107,3,FALSE)))</f>
        <v/>
      </c>
      <c r="E1393" s="130" t="str">
        <f t="shared" si="22"/>
        <v/>
      </c>
      <c r="F1393" s="24"/>
      <c r="H1393" s="52"/>
      <c r="L1393" s="51"/>
    </row>
    <row r="1394" spans="3:12" ht="21" customHeight="1" x14ac:dyDescent="0.2">
      <c r="C1394" s="128" t="str">
        <f>IF(AND(D1394="",A1394=""),"",IF(ISBLANK(A1394)," ",VLOOKUP(A1394,'Tabla de equipos'!$B$3:$D$107,3,FALSE)))</f>
        <v/>
      </c>
      <c r="E1394" s="130" t="str">
        <f t="shared" si="22"/>
        <v/>
      </c>
      <c r="F1394" s="24"/>
      <c r="H1394" s="52"/>
      <c r="L1394" s="51"/>
    </row>
    <row r="1395" spans="3:12" ht="21" customHeight="1" x14ac:dyDescent="0.2">
      <c r="C1395" s="128" t="str">
        <f>IF(AND(D1395="",A1395=""),"",IF(ISBLANK(A1395)," ",VLOOKUP(A1395,'Tabla de equipos'!$B$3:$D$107,3,FALSE)))</f>
        <v/>
      </c>
      <c r="E1395" s="130" t="str">
        <f t="shared" si="22"/>
        <v/>
      </c>
      <c r="F1395" s="24"/>
      <c r="H1395" s="52"/>
      <c r="L1395" s="51"/>
    </row>
    <row r="1396" spans="3:12" ht="21" customHeight="1" x14ac:dyDescent="0.2">
      <c r="C1396" s="128" t="str">
        <f>IF(AND(D1396="",A1396=""),"",IF(ISBLANK(A1396)," ",VLOOKUP(A1396,'Tabla de equipos'!$B$3:$D$107,3,FALSE)))</f>
        <v/>
      </c>
      <c r="E1396" s="130" t="str">
        <f t="shared" si="22"/>
        <v/>
      </c>
      <c r="F1396" s="24"/>
      <c r="H1396" s="52"/>
      <c r="L1396" s="51"/>
    </row>
    <row r="1397" spans="3:12" ht="21" customHeight="1" x14ac:dyDescent="0.2">
      <c r="C1397" s="128" t="str">
        <f>IF(AND(D1397="",A1397=""),"",IF(ISBLANK(A1397)," ",VLOOKUP(A1397,'Tabla de equipos'!$B$3:$D$107,3,FALSE)))</f>
        <v/>
      </c>
      <c r="E1397" s="130" t="str">
        <f t="shared" si="22"/>
        <v/>
      </c>
      <c r="F1397" s="24"/>
      <c r="H1397" s="52"/>
      <c r="L1397" s="51"/>
    </row>
    <row r="1398" spans="3:12" ht="21" customHeight="1" x14ac:dyDescent="0.2">
      <c r="C1398" s="128" t="str">
        <f>IF(AND(D1398="",A1398=""),"",IF(ISBLANK(A1398)," ",VLOOKUP(A1398,'Tabla de equipos'!$B$3:$D$107,3,FALSE)))</f>
        <v/>
      </c>
      <c r="E1398" s="130" t="str">
        <f t="shared" si="22"/>
        <v/>
      </c>
      <c r="F1398" s="24"/>
      <c r="H1398" s="52"/>
      <c r="L1398" s="51"/>
    </row>
    <row r="1399" spans="3:12" ht="21" customHeight="1" x14ac:dyDescent="0.2">
      <c r="C1399" s="128" t="str">
        <f>IF(AND(D1399="",A1399=""),"",IF(ISBLANK(A1399)," ",VLOOKUP(A1399,'Tabla de equipos'!$B$3:$D$107,3,FALSE)))</f>
        <v/>
      </c>
      <c r="E1399" s="130" t="str">
        <f t="shared" si="22"/>
        <v/>
      </c>
      <c r="F1399" s="24"/>
      <c r="H1399" s="52"/>
      <c r="L1399" s="51"/>
    </row>
    <row r="1400" spans="3:12" ht="21" customHeight="1" x14ac:dyDescent="0.2">
      <c r="C1400" s="128" t="str">
        <f>IF(AND(D1400="",A1400=""),"",IF(ISBLANK(A1400)," ",VLOOKUP(A1400,'Tabla de equipos'!$B$3:$D$107,3,FALSE)))</f>
        <v/>
      </c>
      <c r="E1400" s="130" t="str">
        <f t="shared" si="22"/>
        <v/>
      </c>
      <c r="F1400" s="24"/>
      <c r="H1400" s="52"/>
      <c r="L1400" s="51"/>
    </row>
    <row r="1401" spans="3:12" ht="21" customHeight="1" x14ac:dyDescent="0.2">
      <c r="C1401" s="128" t="str">
        <f>IF(AND(D1401="",A1401=""),"",IF(ISBLANK(A1401)," ",VLOOKUP(A1401,'Tabla de equipos'!$B$3:$D$107,3,FALSE)))</f>
        <v/>
      </c>
      <c r="E1401" s="130" t="str">
        <f t="shared" si="22"/>
        <v/>
      </c>
      <c r="F1401" s="24"/>
      <c r="H1401" s="52"/>
      <c r="L1401" s="51"/>
    </row>
    <row r="1402" spans="3:12" ht="21" customHeight="1" x14ac:dyDescent="0.2">
      <c r="C1402" s="128" t="str">
        <f>IF(AND(D1402="",A1402=""),"",IF(ISBLANK(A1402)," ",VLOOKUP(A1402,'Tabla de equipos'!$B$3:$D$107,3,FALSE)))</f>
        <v/>
      </c>
      <c r="E1402" s="130" t="str">
        <f t="shared" si="22"/>
        <v/>
      </c>
      <c r="F1402" s="24"/>
      <c r="H1402" s="52"/>
      <c r="L1402" s="51"/>
    </row>
    <row r="1403" spans="3:12" ht="21" customHeight="1" x14ac:dyDescent="0.2">
      <c r="C1403" s="128" t="str">
        <f>IF(AND(D1403="",A1403=""),"",IF(ISBLANK(A1403)," ",VLOOKUP(A1403,'Tabla de equipos'!$B$3:$D$107,3,FALSE)))</f>
        <v/>
      </c>
      <c r="E1403" s="130" t="str">
        <f t="shared" si="22"/>
        <v/>
      </c>
      <c r="F1403" s="24"/>
      <c r="H1403" s="52"/>
      <c r="L1403" s="51"/>
    </row>
    <row r="1404" spans="3:12" ht="21" customHeight="1" x14ac:dyDescent="0.2">
      <c r="C1404" s="128" t="str">
        <f>IF(AND(D1404="",A1404=""),"",IF(ISBLANK(A1404)," ",VLOOKUP(A1404,'Tabla de equipos'!$B$3:$D$107,3,FALSE)))</f>
        <v/>
      </c>
      <c r="E1404" s="130" t="str">
        <f t="shared" si="22"/>
        <v/>
      </c>
      <c r="F1404" s="24"/>
      <c r="H1404" s="52"/>
      <c r="L1404" s="51"/>
    </row>
    <row r="1405" spans="3:12" ht="21" customHeight="1" x14ac:dyDescent="0.2">
      <c r="C1405" s="128" t="str">
        <f>IF(AND(D1405="",A1405=""),"",IF(ISBLANK(A1405)," ",VLOOKUP(A1405,'Tabla de equipos'!$B$3:$D$107,3,FALSE)))</f>
        <v/>
      </c>
      <c r="E1405" s="130" t="str">
        <f t="shared" si="22"/>
        <v/>
      </c>
      <c r="F1405" s="24"/>
      <c r="H1405" s="52"/>
      <c r="L1405" s="51"/>
    </row>
    <row r="1406" spans="3:12" ht="21" customHeight="1" x14ac:dyDescent="0.2">
      <c r="C1406" s="128" t="str">
        <f>IF(AND(D1406="",A1406=""),"",IF(ISBLANK(A1406)," ",VLOOKUP(A1406,'Tabla de equipos'!$B$3:$D$107,3,FALSE)))</f>
        <v/>
      </c>
      <c r="E1406" s="130" t="str">
        <f t="shared" si="22"/>
        <v/>
      </c>
      <c r="F1406" s="24"/>
      <c r="H1406" s="52"/>
      <c r="L1406" s="51"/>
    </row>
    <row r="1407" spans="3:12" ht="21" customHeight="1" x14ac:dyDescent="0.2">
      <c r="C1407" s="128" t="str">
        <f>IF(AND(D1407="",A1407=""),"",IF(ISBLANK(A1407)," ",VLOOKUP(A1407,'Tabla de equipos'!$B$3:$D$107,3,FALSE)))</f>
        <v/>
      </c>
      <c r="E1407" s="130" t="str">
        <f t="shared" si="22"/>
        <v/>
      </c>
      <c r="F1407" s="24"/>
      <c r="H1407" s="52"/>
      <c r="L1407" s="51"/>
    </row>
    <row r="1408" spans="3:12" ht="21" customHeight="1" x14ac:dyDescent="0.2">
      <c r="C1408" s="128" t="str">
        <f>IF(AND(D1408="",A1408=""),"",IF(ISBLANK(A1408)," ",VLOOKUP(A1408,'Tabla de equipos'!$B$3:$D$107,3,FALSE)))</f>
        <v/>
      </c>
      <c r="E1408" s="130" t="str">
        <f t="shared" si="22"/>
        <v/>
      </c>
      <c r="F1408" s="24"/>
      <c r="H1408" s="52"/>
      <c r="L1408" s="51"/>
    </row>
    <row r="1409" spans="3:12" ht="21" customHeight="1" x14ac:dyDescent="0.2">
      <c r="C1409" s="128" t="str">
        <f>IF(AND(D1409="",A1409=""),"",IF(ISBLANK(A1409)," ",VLOOKUP(A1409,'Tabla de equipos'!$B$3:$D$107,3,FALSE)))</f>
        <v/>
      </c>
      <c r="E1409" s="130" t="str">
        <f t="shared" si="22"/>
        <v/>
      </c>
      <c r="F1409" s="24"/>
      <c r="H1409" s="52"/>
      <c r="L1409" s="51"/>
    </row>
    <row r="1410" spans="3:12" ht="21" customHeight="1" x14ac:dyDescent="0.2">
      <c r="C1410" s="128" t="str">
        <f>IF(AND(D1410="",A1410=""),"",IF(ISBLANK(A1410)," ",VLOOKUP(A1410,'Tabla de equipos'!$B$3:$D$107,3,FALSE)))</f>
        <v/>
      </c>
      <c r="E1410" s="130" t="str">
        <f t="shared" si="22"/>
        <v/>
      </c>
      <c r="F1410" s="24"/>
      <c r="H1410" s="52"/>
      <c r="L1410" s="51"/>
    </row>
    <row r="1411" spans="3:12" ht="21" customHeight="1" x14ac:dyDescent="0.2">
      <c r="C1411" s="128" t="str">
        <f>IF(AND(D1411="",A1411=""),"",IF(ISBLANK(A1411)," ",VLOOKUP(A1411,'Tabla de equipos'!$B$3:$D$107,3,FALSE)))</f>
        <v/>
      </c>
      <c r="E1411" s="130" t="str">
        <f t="shared" si="22"/>
        <v/>
      </c>
      <c r="F1411" s="24"/>
      <c r="H1411" s="52"/>
      <c r="L1411" s="51"/>
    </row>
    <row r="1412" spans="3:12" ht="21" customHeight="1" x14ac:dyDescent="0.2">
      <c r="C1412" s="128" t="str">
        <f>IF(AND(D1412="",A1412=""),"",IF(ISBLANK(A1412)," ",VLOOKUP(A1412,'Tabla de equipos'!$B$3:$D$107,3,FALSE)))</f>
        <v/>
      </c>
      <c r="E1412" s="130" t="str">
        <f t="shared" si="22"/>
        <v/>
      </c>
      <c r="F1412" s="24"/>
      <c r="H1412" s="52"/>
      <c r="L1412" s="51"/>
    </row>
    <row r="1413" spans="3:12" ht="21" customHeight="1" x14ac:dyDescent="0.2">
      <c r="C1413" s="128" t="str">
        <f>IF(AND(D1413="",A1413=""),"",IF(ISBLANK(A1413)," ",VLOOKUP(A1413,'Tabla de equipos'!$B$3:$D$107,3,FALSE)))</f>
        <v/>
      </c>
      <c r="E1413" s="130" t="str">
        <f t="shared" si="22"/>
        <v/>
      </c>
      <c r="F1413" s="24"/>
      <c r="H1413" s="52"/>
      <c r="L1413" s="51"/>
    </row>
    <row r="1414" spans="3:12" ht="21" customHeight="1" x14ac:dyDescent="0.2">
      <c r="C1414" s="128" t="str">
        <f>IF(AND(D1414="",A1414=""),"",IF(ISBLANK(A1414)," ",VLOOKUP(A1414,'Tabla de equipos'!$B$3:$D$107,3,FALSE)))</f>
        <v/>
      </c>
      <c r="E1414" s="130" t="str">
        <f t="shared" si="22"/>
        <v/>
      </c>
      <c r="F1414" s="24"/>
      <c r="H1414" s="52"/>
      <c r="L1414" s="51"/>
    </row>
    <row r="1415" spans="3:12" ht="21" customHeight="1" x14ac:dyDescent="0.2">
      <c r="C1415" s="128" t="str">
        <f>IF(AND(D1415="",A1415=""),"",IF(ISBLANK(A1415)," ",VLOOKUP(A1415,'Tabla de equipos'!$B$3:$D$107,3,FALSE)))</f>
        <v/>
      </c>
      <c r="E1415" s="130" t="str">
        <f t="shared" si="22"/>
        <v/>
      </c>
      <c r="F1415" s="24"/>
      <c r="H1415" s="52"/>
      <c r="L1415" s="51"/>
    </row>
    <row r="1416" spans="3:12" ht="21" customHeight="1" x14ac:dyDescent="0.2">
      <c r="C1416" s="128" t="str">
        <f>IF(AND(D1416="",A1416=""),"",IF(ISBLANK(A1416)," ",VLOOKUP(A1416,'Tabla de equipos'!$B$3:$D$107,3,FALSE)))</f>
        <v/>
      </c>
      <c r="E1416" s="130" t="str">
        <f t="shared" si="22"/>
        <v/>
      </c>
      <c r="F1416" s="24"/>
      <c r="H1416" s="52"/>
      <c r="L1416" s="51"/>
    </row>
    <row r="1417" spans="3:12" ht="21" customHeight="1" x14ac:dyDescent="0.2">
      <c r="C1417" s="128" t="str">
        <f>IF(AND(D1417="",A1417=""),"",IF(ISBLANK(A1417)," ",VLOOKUP(A1417,'Tabla de equipos'!$B$3:$D$107,3,FALSE)))</f>
        <v/>
      </c>
      <c r="E1417" s="130" t="str">
        <f t="shared" si="22"/>
        <v/>
      </c>
      <c r="F1417" s="24"/>
      <c r="H1417" s="52"/>
      <c r="L1417" s="51"/>
    </row>
    <row r="1418" spans="3:12" ht="21" customHeight="1" x14ac:dyDescent="0.2">
      <c r="C1418" s="128" t="str">
        <f>IF(AND(D1418="",A1418=""),"",IF(ISBLANK(A1418)," ",VLOOKUP(A1418,'Tabla de equipos'!$B$3:$D$107,3,FALSE)))</f>
        <v/>
      </c>
      <c r="E1418" s="130" t="str">
        <f t="shared" si="22"/>
        <v/>
      </c>
      <c r="F1418" s="24"/>
      <c r="H1418" s="52"/>
      <c r="L1418" s="51"/>
    </row>
    <row r="1419" spans="3:12" ht="21" customHeight="1" x14ac:dyDescent="0.2">
      <c r="C1419" s="128" t="str">
        <f>IF(AND(D1419="",A1419=""),"",IF(ISBLANK(A1419)," ",VLOOKUP(A1419,'Tabla de equipos'!$B$3:$D$107,3,FALSE)))</f>
        <v/>
      </c>
      <c r="E1419" s="130" t="str">
        <f t="shared" si="22"/>
        <v/>
      </c>
      <c r="F1419" s="24"/>
      <c r="H1419" s="52"/>
      <c r="L1419" s="51"/>
    </row>
    <row r="1420" spans="3:12" ht="21" customHeight="1" x14ac:dyDescent="0.2">
      <c r="C1420" s="128" t="str">
        <f>IF(AND(D1420="",A1420=""),"",IF(ISBLANK(A1420)," ",VLOOKUP(A1420,'Tabla de equipos'!$B$3:$D$107,3,FALSE)))</f>
        <v/>
      </c>
      <c r="E1420" s="130" t="str">
        <f t="shared" si="22"/>
        <v/>
      </c>
      <c r="F1420" s="24"/>
      <c r="H1420" s="52"/>
      <c r="L1420" s="51"/>
    </row>
    <row r="1421" spans="3:12" ht="21" customHeight="1" x14ac:dyDescent="0.2">
      <c r="C1421" s="128" t="str">
        <f>IF(AND(D1421="",A1421=""),"",IF(ISBLANK(A1421)," ",VLOOKUP(A1421,'Tabla de equipos'!$B$3:$D$107,3,FALSE)))</f>
        <v/>
      </c>
      <c r="E1421" s="130" t="str">
        <f t="shared" si="22"/>
        <v/>
      </c>
      <c r="F1421" s="24"/>
      <c r="H1421" s="52"/>
      <c r="L1421" s="51"/>
    </row>
    <row r="1422" spans="3:12" ht="21" customHeight="1" x14ac:dyDescent="0.2">
      <c r="C1422" s="128" t="str">
        <f>IF(AND(D1422="",A1422=""),"",IF(ISBLANK(A1422)," ",VLOOKUP(A1422,'Tabla de equipos'!$B$3:$D$107,3,FALSE)))</f>
        <v/>
      </c>
      <c r="E1422" s="130" t="str">
        <f t="shared" si="22"/>
        <v/>
      </c>
      <c r="F1422" s="24"/>
      <c r="H1422" s="52"/>
      <c r="L1422" s="51"/>
    </row>
    <row r="1423" spans="3:12" ht="21" customHeight="1" x14ac:dyDescent="0.2">
      <c r="C1423" s="128" t="str">
        <f>IF(AND(D1423="",A1423=""),"",IF(ISBLANK(A1423)," ",VLOOKUP(A1423,'Tabla de equipos'!$B$3:$D$107,3,FALSE)))</f>
        <v/>
      </c>
      <c r="E1423" s="130" t="str">
        <f t="shared" si="22"/>
        <v/>
      </c>
      <c r="F1423" s="24"/>
      <c r="H1423" s="52"/>
      <c r="L1423" s="51"/>
    </row>
    <row r="1424" spans="3:12" ht="21" customHeight="1" x14ac:dyDescent="0.2">
      <c r="C1424" s="128" t="str">
        <f>IF(AND(D1424="",A1424=""),"",IF(ISBLANK(A1424)," ",VLOOKUP(A1424,'Tabla de equipos'!$B$3:$D$107,3,FALSE)))</f>
        <v/>
      </c>
      <c r="E1424" s="130" t="str">
        <f t="shared" si="22"/>
        <v/>
      </c>
      <c r="F1424" s="24"/>
      <c r="H1424" s="52"/>
      <c r="L1424" s="51"/>
    </row>
    <row r="1425" spans="3:12" ht="21" customHeight="1" x14ac:dyDescent="0.2">
      <c r="C1425" s="128" t="str">
        <f>IF(AND(D1425="",A1425=""),"",IF(ISBLANK(A1425)," ",VLOOKUP(A1425,'Tabla de equipos'!$B$3:$D$107,3,FALSE)))</f>
        <v/>
      </c>
      <c r="E1425" s="130" t="str">
        <f t="shared" si="22"/>
        <v/>
      </c>
      <c r="F1425" s="24"/>
      <c r="H1425" s="52"/>
      <c r="L1425" s="51"/>
    </row>
    <row r="1426" spans="3:12" ht="21" customHeight="1" x14ac:dyDescent="0.2">
      <c r="C1426" s="128" t="str">
        <f>IF(AND(D1426="",A1426=""),"",IF(ISBLANK(A1426)," ",VLOOKUP(A1426,'Tabla de equipos'!$B$3:$D$107,3,FALSE)))</f>
        <v/>
      </c>
      <c r="E1426" s="130" t="str">
        <f t="shared" ref="E1426:E1489" si="23">IF(AND(D1426="",A1426=""),"",IF(AND(A1426="",D1426&gt;0),"Falta especificar equipo/soporte",IF(AND(D1426&gt;0,A1426&lt;&gt;""),"","Falta incluir unidades")))</f>
        <v/>
      </c>
      <c r="F1426" s="24"/>
      <c r="H1426" s="52"/>
      <c r="L1426" s="51"/>
    </row>
    <row r="1427" spans="3:12" ht="21" customHeight="1" x14ac:dyDescent="0.2">
      <c r="C1427" s="128" t="str">
        <f>IF(AND(D1427="",A1427=""),"",IF(ISBLANK(A1427)," ",VLOOKUP(A1427,'Tabla de equipos'!$B$3:$D$107,3,FALSE)))</f>
        <v/>
      </c>
      <c r="E1427" s="130" t="str">
        <f t="shared" si="23"/>
        <v/>
      </c>
      <c r="F1427" s="24"/>
      <c r="H1427" s="52"/>
      <c r="L1427" s="51"/>
    </row>
    <row r="1428" spans="3:12" ht="21" customHeight="1" x14ac:dyDescent="0.2">
      <c r="C1428" s="128" t="str">
        <f>IF(AND(D1428="",A1428=""),"",IF(ISBLANK(A1428)," ",VLOOKUP(A1428,'Tabla de equipos'!$B$3:$D$107,3,FALSE)))</f>
        <v/>
      </c>
      <c r="E1428" s="130" t="str">
        <f t="shared" si="23"/>
        <v/>
      </c>
      <c r="F1428" s="24"/>
      <c r="H1428" s="52"/>
      <c r="L1428" s="51"/>
    </row>
    <row r="1429" spans="3:12" ht="21" customHeight="1" x14ac:dyDescent="0.2">
      <c r="C1429" s="128" t="str">
        <f>IF(AND(D1429="",A1429=""),"",IF(ISBLANK(A1429)," ",VLOOKUP(A1429,'Tabla de equipos'!$B$3:$D$107,3,FALSE)))</f>
        <v/>
      </c>
      <c r="E1429" s="130" t="str">
        <f t="shared" si="23"/>
        <v/>
      </c>
      <c r="F1429" s="24"/>
      <c r="H1429" s="52"/>
      <c r="L1429" s="51"/>
    </row>
    <row r="1430" spans="3:12" ht="21" customHeight="1" x14ac:dyDescent="0.2">
      <c r="C1430" s="128" t="str">
        <f>IF(AND(D1430="",A1430=""),"",IF(ISBLANK(A1430)," ",VLOOKUP(A1430,'Tabla de equipos'!$B$3:$D$107,3,FALSE)))</f>
        <v/>
      </c>
      <c r="E1430" s="130" t="str">
        <f t="shared" si="23"/>
        <v/>
      </c>
      <c r="F1430" s="24"/>
      <c r="H1430" s="52"/>
      <c r="L1430" s="51"/>
    </row>
    <row r="1431" spans="3:12" ht="21" customHeight="1" x14ac:dyDescent="0.2">
      <c r="C1431" s="128" t="str">
        <f>IF(AND(D1431="",A1431=""),"",IF(ISBLANK(A1431)," ",VLOOKUP(A1431,'Tabla de equipos'!$B$3:$D$107,3,FALSE)))</f>
        <v/>
      </c>
      <c r="E1431" s="130" t="str">
        <f t="shared" si="23"/>
        <v/>
      </c>
      <c r="F1431" s="24"/>
      <c r="H1431" s="52"/>
      <c r="L1431" s="51"/>
    </row>
    <row r="1432" spans="3:12" ht="21" customHeight="1" x14ac:dyDescent="0.2">
      <c r="C1432" s="128" t="str">
        <f>IF(AND(D1432="",A1432=""),"",IF(ISBLANK(A1432)," ",VLOOKUP(A1432,'Tabla de equipos'!$B$3:$D$107,3,FALSE)))</f>
        <v/>
      </c>
      <c r="E1432" s="130" t="str">
        <f t="shared" si="23"/>
        <v/>
      </c>
      <c r="F1432" s="24"/>
      <c r="H1432" s="52"/>
      <c r="L1432" s="51"/>
    </row>
    <row r="1433" spans="3:12" ht="21" customHeight="1" x14ac:dyDescent="0.2">
      <c r="C1433" s="128" t="str">
        <f>IF(AND(D1433="",A1433=""),"",IF(ISBLANK(A1433)," ",VLOOKUP(A1433,'Tabla de equipos'!$B$3:$D$107,3,FALSE)))</f>
        <v/>
      </c>
      <c r="E1433" s="130" t="str">
        <f t="shared" si="23"/>
        <v/>
      </c>
      <c r="F1433" s="24"/>
      <c r="H1433" s="52"/>
      <c r="L1433" s="51"/>
    </row>
    <row r="1434" spans="3:12" ht="21" customHeight="1" x14ac:dyDescent="0.2">
      <c r="C1434" s="128" t="str">
        <f>IF(AND(D1434="",A1434=""),"",IF(ISBLANK(A1434)," ",VLOOKUP(A1434,'Tabla de equipos'!$B$3:$D$107,3,FALSE)))</f>
        <v/>
      </c>
      <c r="E1434" s="130" t="str">
        <f t="shared" si="23"/>
        <v/>
      </c>
      <c r="F1434" s="24"/>
      <c r="H1434" s="52"/>
      <c r="L1434" s="51"/>
    </row>
    <row r="1435" spans="3:12" ht="21" customHeight="1" x14ac:dyDescent="0.2">
      <c r="C1435" s="128" t="str">
        <f>IF(AND(D1435="",A1435=""),"",IF(ISBLANK(A1435)," ",VLOOKUP(A1435,'Tabla de equipos'!$B$3:$D$107,3,FALSE)))</f>
        <v/>
      </c>
      <c r="E1435" s="130" t="str">
        <f t="shared" si="23"/>
        <v/>
      </c>
      <c r="F1435" s="24"/>
      <c r="H1435" s="52"/>
      <c r="L1435" s="51"/>
    </row>
    <row r="1436" spans="3:12" ht="21" customHeight="1" x14ac:dyDescent="0.2">
      <c r="C1436" s="128" t="str">
        <f>IF(AND(D1436="",A1436=""),"",IF(ISBLANK(A1436)," ",VLOOKUP(A1436,'Tabla de equipos'!$B$3:$D$107,3,FALSE)))</f>
        <v/>
      </c>
      <c r="E1436" s="130" t="str">
        <f t="shared" si="23"/>
        <v/>
      </c>
      <c r="F1436" s="24"/>
      <c r="H1436" s="52"/>
      <c r="L1436" s="51"/>
    </row>
    <row r="1437" spans="3:12" ht="21" customHeight="1" x14ac:dyDescent="0.2">
      <c r="C1437" s="128" t="str">
        <f>IF(AND(D1437="",A1437=""),"",IF(ISBLANK(A1437)," ",VLOOKUP(A1437,'Tabla de equipos'!$B$3:$D$107,3,FALSE)))</f>
        <v/>
      </c>
      <c r="E1437" s="130" t="str">
        <f t="shared" si="23"/>
        <v/>
      </c>
      <c r="F1437" s="24"/>
      <c r="H1437" s="52"/>
      <c r="L1437" s="51"/>
    </row>
    <row r="1438" spans="3:12" ht="21" customHeight="1" x14ac:dyDescent="0.2">
      <c r="C1438" s="128" t="str">
        <f>IF(AND(D1438="",A1438=""),"",IF(ISBLANK(A1438)," ",VLOOKUP(A1438,'Tabla de equipos'!$B$3:$D$107,3,FALSE)))</f>
        <v/>
      </c>
      <c r="E1438" s="130" t="str">
        <f t="shared" si="23"/>
        <v/>
      </c>
      <c r="F1438" s="24"/>
      <c r="H1438" s="52"/>
      <c r="L1438" s="51"/>
    </row>
    <row r="1439" spans="3:12" ht="21" customHeight="1" x14ac:dyDescent="0.2">
      <c r="C1439" s="128" t="str">
        <f>IF(AND(D1439="",A1439=""),"",IF(ISBLANK(A1439)," ",VLOOKUP(A1439,'Tabla de equipos'!$B$3:$D$107,3,FALSE)))</f>
        <v/>
      </c>
      <c r="E1439" s="130" t="str">
        <f t="shared" si="23"/>
        <v/>
      </c>
      <c r="F1439" s="24"/>
      <c r="H1439" s="52"/>
      <c r="L1439" s="51"/>
    </row>
    <row r="1440" spans="3:12" ht="21" customHeight="1" x14ac:dyDescent="0.2">
      <c r="C1440" s="128" t="str">
        <f>IF(AND(D1440="",A1440=""),"",IF(ISBLANK(A1440)," ",VLOOKUP(A1440,'Tabla de equipos'!$B$3:$D$107,3,FALSE)))</f>
        <v/>
      </c>
      <c r="E1440" s="130" t="str">
        <f t="shared" si="23"/>
        <v/>
      </c>
      <c r="F1440" s="24"/>
      <c r="H1440" s="52"/>
      <c r="L1440" s="51"/>
    </row>
    <row r="1441" spans="3:12" ht="21" customHeight="1" x14ac:dyDescent="0.2">
      <c r="C1441" s="128" t="str">
        <f>IF(AND(D1441="",A1441=""),"",IF(ISBLANK(A1441)," ",VLOOKUP(A1441,'Tabla de equipos'!$B$3:$D$107,3,FALSE)))</f>
        <v/>
      </c>
      <c r="E1441" s="130" t="str">
        <f t="shared" si="23"/>
        <v/>
      </c>
      <c r="F1441" s="24"/>
      <c r="H1441" s="52"/>
      <c r="L1441" s="51"/>
    </row>
    <row r="1442" spans="3:12" ht="21" customHeight="1" x14ac:dyDescent="0.2">
      <c r="C1442" s="128" t="str">
        <f>IF(AND(D1442="",A1442=""),"",IF(ISBLANK(A1442)," ",VLOOKUP(A1442,'Tabla de equipos'!$B$3:$D$107,3,FALSE)))</f>
        <v/>
      </c>
      <c r="E1442" s="130" t="str">
        <f t="shared" si="23"/>
        <v/>
      </c>
      <c r="F1442" s="24"/>
      <c r="H1442" s="52"/>
      <c r="L1442" s="51"/>
    </row>
    <row r="1443" spans="3:12" ht="21" customHeight="1" x14ac:dyDescent="0.2">
      <c r="C1443" s="128" t="str">
        <f>IF(AND(D1443="",A1443=""),"",IF(ISBLANK(A1443)," ",VLOOKUP(A1443,'Tabla de equipos'!$B$3:$D$107,3,FALSE)))</f>
        <v/>
      </c>
      <c r="E1443" s="130" t="str">
        <f t="shared" si="23"/>
        <v/>
      </c>
      <c r="F1443" s="24"/>
      <c r="H1443" s="52"/>
      <c r="L1443" s="51"/>
    </row>
    <row r="1444" spans="3:12" ht="21" customHeight="1" x14ac:dyDescent="0.2">
      <c r="C1444" s="128" t="str">
        <f>IF(AND(D1444="",A1444=""),"",IF(ISBLANK(A1444)," ",VLOOKUP(A1444,'Tabla de equipos'!$B$3:$D$107,3,FALSE)))</f>
        <v/>
      </c>
      <c r="E1444" s="130" t="str">
        <f t="shared" si="23"/>
        <v/>
      </c>
      <c r="F1444" s="24"/>
      <c r="H1444" s="52"/>
      <c r="L1444" s="51"/>
    </row>
    <row r="1445" spans="3:12" ht="21" customHeight="1" x14ac:dyDescent="0.2">
      <c r="C1445" s="128" t="str">
        <f>IF(AND(D1445="",A1445=""),"",IF(ISBLANK(A1445)," ",VLOOKUP(A1445,'Tabla de equipos'!$B$3:$D$107,3,FALSE)))</f>
        <v/>
      </c>
      <c r="E1445" s="130" t="str">
        <f t="shared" si="23"/>
        <v/>
      </c>
      <c r="F1445" s="24"/>
      <c r="H1445" s="52"/>
      <c r="L1445" s="51"/>
    </row>
    <row r="1446" spans="3:12" ht="21" customHeight="1" x14ac:dyDescent="0.2">
      <c r="C1446" s="128" t="str">
        <f>IF(AND(D1446="",A1446=""),"",IF(ISBLANK(A1446)," ",VLOOKUP(A1446,'Tabla de equipos'!$B$3:$D$107,3,FALSE)))</f>
        <v/>
      </c>
      <c r="E1446" s="130" t="str">
        <f t="shared" si="23"/>
        <v/>
      </c>
      <c r="F1446" s="24"/>
      <c r="H1446" s="52"/>
      <c r="L1446" s="51"/>
    </row>
    <row r="1447" spans="3:12" ht="21" customHeight="1" x14ac:dyDescent="0.2">
      <c r="C1447" s="128" t="str">
        <f>IF(AND(D1447="",A1447=""),"",IF(ISBLANK(A1447)," ",VLOOKUP(A1447,'Tabla de equipos'!$B$3:$D$107,3,FALSE)))</f>
        <v/>
      </c>
      <c r="E1447" s="130" t="str">
        <f t="shared" si="23"/>
        <v/>
      </c>
      <c r="F1447" s="24"/>
      <c r="H1447" s="52"/>
      <c r="L1447" s="51"/>
    </row>
    <row r="1448" spans="3:12" ht="21" customHeight="1" x14ac:dyDescent="0.2">
      <c r="C1448" s="128" t="str">
        <f>IF(AND(D1448="",A1448=""),"",IF(ISBLANK(A1448)," ",VLOOKUP(A1448,'Tabla de equipos'!$B$3:$D$107,3,FALSE)))</f>
        <v/>
      </c>
      <c r="E1448" s="130" t="str">
        <f t="shared" si="23"/>
        <v/>
      </c>
      <c r="F1448" s="24"/>
      <c r="H1448" s="52"/>
      <c r="L1448" s="51"/>
    </row>
    <row r="1449" spans="3:12" ht="21" customHeight="1" x14ac:dyDescent="0.2">
      <c r="C1449" s="128" t="str">
        <f>IF(AND(D1449="",A1449=""),"",IF(ISBLANK(A1449)," ",VLOOKUP(A1449,'Tabla de equipos'!$B$3:$D$107,3,FALSE)))</f>
        <v/>
      </c>
      <c r="E1449" s="130" t="str">
        <f t="shared" si="23"/>
        <v/>
      </c>
      <c r="F1449" s="24"/>
      <c r="H1449" s="52"/>
      <c r="L1449" s="51"/>
    </row>
    <row r="1450" spans="3:12" ht="21" customHeight="1" x14ac:dyDescent="0.2">
      <c r="C1450" s="128" t="str">
        <f>IF(AND(D1450="",A1450=""),"",IF(ISBLANK(A1450)," ",VLOOKUP(A1450,'Tabla de equipos'!$B$3:$D$107,3,FALSE)))</f>
        <v/>
      </c>
      <c r="E1450" s="130" t="str">
        <f t="shared" si="23"/>
        <v/>
      </c>
      <c r="F1450" s="24"/>
      <c r="H1450" s="52"/>
      <c r="L1450" s="51"/>
    </row>
    <row r="1451" spans="3:12" ht="21" customHeight="1" x14ac:dyDescent="0.2">
      <c r="C1451" s="128" t="str">
        <f>IF(AND(D1451="",A1451=""),"",IF(ISBLANK(A1451)," ",VLOOKUP(A1451,'Tabla de equipos'!$B$3:$D$107,3,FALSE)))</f>
        <v/>
      </c>
      <c r="E1451" s="130" t="str">
        <f t="shared" si="23"/>
        <v/>
      </c>
      <c r="F1451" s="24"/>
      <c r="H1451" s="52"/>
      <c r="L1451" s="51"/>
    </row>
    <row r="1452" spans="3:12" ht="21" customHeight="1" x14ac:dyDescent="0.2">
      <c r="C1452" s="128" t="str">
        <f>IF(AND(D1452="",A1452=""),"",IF(ISBLANK(A1452)," ",VLOOKUP(A1452,'Tabla de equipos'!$B$3:$D$107,3,FALSE)))</f>
        <v/>
      </c>
      <c r="E1452" s="130" t="str">
        <f t="shared" si="23"/>
        <v/>
      </c>
      <c r="F1452" s="24"/>
      <c r="H1452" s="52"/>
      <c r="L1452" s="51"/>
    </row>
    <row r="1453" spans="3:12" ht="21" customHeight="1" x14ac:dyDescent="0.2">
      <c r="C1453" s="128" t="str">
        <f>IF(AND(D1453="",A1453=""),"",IF(ISBLANK(A1453)," ",VLOOKUP(A1453,'Tabla de equipos'!$B$3:$D$107,3,FALSE)))</f>
        <v/>
      </c>
      <c r="E1453" s="130" t="str">
        <f t="shared" si="23"/>
        <v/>
      </c>
      <c r="F1453" s="24"/>
      <c r="H1453" s="52"/>
      <c r="L1453" s="51"/>
    </row>
    <row r="1454" spans="3:12" ht="21" customHeight="1" x14ac:dyDescent="0.2">
      <c r="C1454" s="128" t="str">
        <f>IF(AND(D1454="",A1454=""),"",IF(ISBLANK(A1454)," ",VLOOKUP(A1454,'Tabla de equipos'!$B$3:$D$107,3,FALSE)))</f>
        <v/>
      </c>
      <c r="E1454" s="130" t="str">
        <f t="shared" si="23"/>
        <v/>
      </c>
      <c r="F1454" s="24"/>
      <c r="H1454" s="52"/>
      <c r="L1454" s="51"/>
    </row>
    <row r="1455" spans="3:12" ht="21" customHeight="1" x14ac:dyDescent="0.2">
      <c r="C1455" s="128" t="str">
        <f>IF(AND(D1455="",A1455=""),"",IF(ISBLANK(A1455)," ",VLOOKUP(A1455,'Tabla de equipos'!$B$3:$D$107,3,FALSE)))</f>
        <v/>
      </c>
      <c r="E1455" s="130" t="str">
        <f t="shared" si="23"/>
        <v/>
      </c>
      <c r="F1455" s="24"/>
      <c r="H1455" s="52"/>
      <c r="L1455" s="51"/>
    </row>
    <row r="1456" spans="3:12" ht="21" customHeight="1" x14ac:dyDescent="0.2">
      <c r="C1456" s="128" t="str">
        <f>IF(AND(D1456="",A1456=""),"",IF(ISBLANK(A1456)," ",VLOOKUP(A1456,'Tabla de equipos'!$B$3:$D$107,3,FALSE)))</f>
        <v/>
      </c>
      <c r="E1456" s="130" t="str">
        <f t="shared" si="23"/>
        <v/>
      </c>
      <c r="F1456" s="24"/>
      <c r="H1456" s="52"/>
      <c r="L1456" s="51"/>
    </row>
    <row r="1457" spans="3:12" ht="21" customHeight="1" x14ac:dyDescent="0.2">
      <c r="C1457" s="128" t="str">
        <f>IF(AND(D1457="",A1457=""),"",IF(ISBLANK(A1457)," ",VLOOKUP(A1457,'Tabla de equipos'!$B$3:$D$107,3,FALSE)))</f>
        <v/>
      </c>
      <c r="E1457" s="130" t="str">
        <f t="shared" si="23"/>
        <v/>
      </c>
      <c r="F1457" s="24"/>
      <c r="H1457" s="52"/>
      <c r="L1457" s="51"/>
    </row>
    <row r="1458" spans="3:12" ht="21" customHeight="1" x14ac:dyDescent="0.2">
      <c r="C1458" s="128" t="str">
        <f>IF(AND(D1458="",A1458=""),"",IF(ISBLANK(A1458)," ",VLOOKUP(A1458,'Tabla de equipos'!$B$3:$D$107,3,FALSE)))</f>
        <v/>
      </c>
      <c r="E1458" s="130" t="str">
        <f t="shared" si="23"/>
        <v/>
      </c>
      <c r="F1458" s="24"/>
      <c r="H1458" s="52"/>
      <c r="L1458" s="51"/>
    </row>
    <row r="1459" spans="3:12" ht="21" customHeight="1" x14ac:dyDescent="0.2">
      <c r="C1459" s="128" t="str">
        <f>IF(AND(D1459="",A1459=""),"",IF(ISBLANK(A1459)," ",VLOOKUP(A1459,'Tabla de equipos'!$B$3:$D$107,3,FALSE)))</f>
        <v/>
      </c>
      <c r="E1459" s="130" t="str">
        <f t="shared" si="23"/>
        <v/>
      </c>
      <c r="F1459" s="24"/>
      <c r="H1459" s="52"/>
      <c r="L1459" s="51"/>
    </row>
    <row r="1460" spans="3:12" ht="21" customHeight="1" x14ac:dyDescent="0.2">
      <c r="C1460" s="128" t="str">
        <f>IF(AND(D1460="",A1460=""),"",IF(ISBLANK(A1460)," ",VLOOKUP(A1460,'Tabla de equipos'!$B$3:$D$107,3,FALSE)))</f>
        <v/>
      </c>
      <c r="E1460" s="130" t="str">
        <f t="shared" si="23"/>
        <v/>
      </c>
      <c r="F1460" s="24"/>
      <c r="H1460" s="52"/>
      <c r="L1460" s="51"/>
    </row>
    <row r="1461" spans="3:12" ht="21" customHeight="1" x14ac:dyDescent="0.2">
      <c r="C1461" s="128" t="str">
        <f>IF(AND(D1461="",A1461=""),"",IF(ISBLANK(A1461)," ",VLOOKUP(A1461,'Tabla de equipos'!$B$3:$D$107,3,FALSE)))</f>
        <v/>
      </c>
      <c r="E1461" s="130" t="str">
        <f t="shared" si="23"/>
        <v/>
      </c>
      <c r="F1461" s="24"/>
      <c r="H1461" s="52"/>
      <c r="L1461" s="51"/>
    </row>
    <row r="1462" spans="3:12" ht="21" customHeight="1" x14ac:dyDescent="0.2">
      <c r="C1462" s="128" t="str">
        <f>IF(AND(D1462="",A1462=""),"",IF(ISBLANK(A1462)," ",VLOOKUP(A1462,'Tabla de equipos'!$B$3:$D$107,3,FALSE)))</f>
        <v/>
      </c>
      <c r="E1462" s="130" t="str">
        <f t="shared" si="23"/>
        <v/>
      </c>
      <c r="F1462" s="24"/>
      <c r="H1462" s="52"/>
      <c r="L1462" s="51"/>
    </row>
    <row r="1463" spans="3:12" ht="21" customHeight="1" x14ac:dyDescent="0.2">
      <c r="C1463" s="128" t="str">
        <f>IF(AND(D1463="",A1463=""),"",IF(ISBLANK(A1463)," ",VLOOKUP(A1463,'Tabla de equipos'!$B$3:$D$107,3,FALSE)))</f>
        <v/>
      </c>
      <c r="E1463" s="130" t="str">
        <f t="shared" si="23"/>
        <v/>
      </c>
      <c r="F1463" s="24"/>
      <c r="H1463" s="52"/>
      <c r="L1463" s="51"/>
    </row>
    <row r="1464" spans="3:12" ht="21" customHeight="1" x14ac:dyDescent="0.2">
      <c r="C1464" s="128" t="str">
        <f>IF(AND(D1464="",A1464=""),"",IF(ISBLANK(A1464)," ",VLOOKUP(A1464,'Tabla de equipos'!$B$3:$D$107,3,FALSE)))</f>
        <v/>
      </c>
      <c r="E1464" s="130" t="str">
        <f t="shared" si="23"/>
        <v/>
      </c>
      <c r="F1464" s="24"/>
      <c r="H1464" s="52"/>
      <c r="L1464" s="51"/>
    </row>
    <row r="1465" spans="3:12" ht="21" customHeight="1" x14ac:dyDescent="0.2">
      <c r="C1465" s="128" t="str">
        <f>IF(AND(D1465="",A1465=""),"",IF(ISBLANK(A1465)," ",VLOOKUP(A1465,'Tabla de equipos'!$B$3:$D$107,3,FALSE)))</f>
        <v/>
      </c>
      <c r="E1465" s="130" t="str">
        <f t="shared" si="23"/>
        <v/>
      </c>
      <c r="F1465" s="24"/>
      <c r="H1465" s="52"/>
      <c r="L1465" s="51"/>
    </row>
    <row r="1466" spans="3:12" ht="21" customHeight="1" x14ac:dyDescent="0.2">
      <c r="C1466" s="128" t="str">
        <f>IF(AND(D1466="",A1466=""),"",IF(ISBLANK(A1466)," ",VLOOKUP(A1466,'Tabla de equipos'!$B$3:$D$107,3,FALSE)))</f>
        <v/>
      </c>
      <c r="E1466" s="130" t="str">
        <f t="shared" si="23"/>
        <v/>
      </c>
      <c r="F1466" s="24"/>
      <c r="H1466" s="52"/>
      <c r="L1466" s="51"/>
    </row>
    <row r="1467" spans="3:12" ht="21" customHeight="1" x14ac:dyDescent="0.2">
      <c r="C1467" s="128" t="str">
        <f>IF(AND(D1467="",A1467=""),"",IF(ISBLANK(A1467)," ",VLOOKUP(A1467,'Tabla de equipos'!$B$3:$D$107,3,FALSE)))</f>
        <v/>
      </c>
      <c r="E1467" s="130" t="str">
        <f t="shared" si="23"/>
        <v/>
      </c>
      <c r="F1467" s="24"/>
      <c r="H1467" s="52"/>
      <c r="L1467" s="51"/>
    </row>
    <row r="1468" spans="3:12" ht="21" customHeight="1" x14ac:dyDescent="0.2">
      <c r="C1468" s="128" t="str">
        <f>IF(AND(D1468="",A1468=""),"",IF(ISBLANK(A1468)," ",VLOOKUP(A1468,'Tabla de equipos'!$B$3:$D$107,3,FALSE)))</f>
        <v/>
      </c>
      <c r="E1468" s="130" t="str">
        <f t="shared" si="23"/>
        <v/>
      </c>
      <c r="F1468" s="24"/>
      <c r="H1468" s="52"/>
      <c r="L1468" s="51"/>
    </row>
    <row r="1469" spans="3:12" ht="21" customHeight="1" x14ac:dyDescent="0.2">
      <c r="C1469" s="128" t="str">
        <f>IF(AND(D1469="",A1469=""),"",IF(ISBLANK(A1469)," ",VLOOKUP(A1469,'Tabla de equipos'!$B$3:$D$107,3,FALSE)))</f>
        <v/>
      </c>
      <c r="E1469" s="130" t="str">
        <f t="shared" si="23"/>
        <v/>
      </c>
      <c r="F1469" s="24"/>
      <c r="H1469" s="52"/>
      <c r="L1469" s="51"/>
    </row>
    <row r="1470" spans="3:12" ht="21" customHeight="1" x14ac:dyDescent="0.2">
      <c r="C1470" s="128" t="str">
        <f>IF(AND(D1470="",A1470=""),"",IF(ISBLANK(A1470)," ",VLOOKUP(A1470,'Tabla de equipos'!$B$3:$D$107,3,FALSE)))</f>
        <v/>
      </c>
      <c r="E1470" s="130" t="str">
        <f t="shared" si="23"/>
        <v/>
      </c>
      <c r="F1470" s="24"/>
      <c r="H1470" s="52"/>
      <c r="L1470" s="51"/>
    </row>
    <row r="1471" spans="3:12" ht="21" customHeight="1" x14ac:dyDescent="0.2">
      <c r="C1471" s="128" t="str">
        <f>IF(AND(D1471="",A1471=""),"",IF(ISBLANK(A1471)," ",VLOOKUP(A1471,'Tabla de equipos'!$B$3:$D$107,3,FALSE)))</f>
        <v/>
      </c>
      <c r="E1471" s="130" t="str">
        <f t="shared" si="23"/>
        <v/>
      </c>
      <c r="F1471" s="24"/>
      <c r="H1471" s="52"/>
      <c r="L1471" s="51"/>
    </row>
    <row r="1472" spans="3:12" ht="21" customHeight="1" x14ac:dyDescent="0.2">
      <c r="C1472" s="128" t="str">
        <f>IF(AND(D1472="",A1472=""),"",IF(ISBLANK(A1472)," ",VLOOKUP(A1472,'Tabla de equipos'!$B$3:$D$107,3,FALSE)))</f>
        <v/>
      </c>
      <c r="E1472" s="130" t="str">
        <f t="shared" si="23"/>
        <v/>
      </c>
      <c r="F1472" s="24"/>
      <c r="H1472" s="52"/>
      <c r="L1472" s="51"/>
    </row>
    <row r="1473" spans="3:12" ht="21" customHeight="1" x14ac:dyDescent="0.2">
      <c r="C1473" s="128" t="str">
        <f>IF(AND(D1473="",A1473=""),"",IF(ISBLANK(A1473)," ",VLOOKUP(A1473,'Tabla de equipos'!$B$3:$D$107,3,FALSE)))</f>
        <v/>
      </c>
      <c r="E1473" s="130" t="str">
        <f t="shared" si="23"/>
        <v/>
      </c>
      <c r="F1473" s="24"/>
      <c r="H1473" s="52"/>
      <c r="L1473" s="51"/>
    </row>
    <row r="1474" spans="3:12" ht="21" customHeight="1" x14ac:dyDescent="0.2">
      <c r="C1474" s="128" t="str">
        <f>IF(AND(D1474="",A1474=""),"",IF(ISBLANK(A1474)," ",VLOOKUP(A1474,'Tabla de equipos'!$B$3:$D$107,3,FALSE)))</f>
        <v/>
      </c>
      <c r="E1474" s="130" t="str">
        <f t="shared" si="23"/>
        <v/>
      </c>
      <c r="F1474" s="24"/>
      <c r="H1474" s="52"/>
      <c r="L1474" s="51"/>
    </row>
    <row r="1475" spans="3:12" ht="21" customHeight="1" x14ac:dyDescent="0.2">
      <c r="C1475" s="128" t="str">
        <f>IF(AND(D1475="",A1475=""),"",IF(ISBLANK(A1475)," ",VLOOKUP(A1475,'Tabla de equipos'!$B$3:$D$107,3,FALSE)))</f>
        <v/>
      </c>
      <c r="E1475" s="130" t="str">
        <f t="shared" si="23"/>
        <v/>
      </c>
      <c r="F1475" s="24"/>
      <c r="H1475" s="52"/>
      <c r="L1475" s="51"/>
    </row>
    <row r="1476" spans="3:12" ht="21" customHeight="1" x14ac:dyDescent="0.2">
      <c r="C1476" s="128" t="str">
        <f>IF(AND(D1476="",A1476=""),"",IF(ISBLANK(A1476)," ",VLOOKUP(A1476,'Tabla de equipos'!$B$3:$D$107,3,FALSE)))</f>
        <v/>
      </c>
      <c r="E1476" s="130" t="str">
        <f t="shared" si="23"/>
        <v/>
      </c>
      <c r="F1476" s="24"/>
      <c r="H1476" s="52"/>
      <c r="L1476" s="51"/>
    </row>
    <row r="1477" spans="3:12" ht="21" customHeight="1" x14ac:dyDescent="0.2">
      <c r="C1477" s="128" t="str">
        <f>IF(AND(D1477="",A1477=""),"",IF(ISBLANK(A1477)," ",VLOOKUP(A1477,'Tabla de equipos'!$B$3:$D$107,3,FALSE)))</f>
        <v/>
      </c>
      <c r="E1477" s="130" t="str">
        <f t="shared" si="23"/>
        <v/>
      </c>
      <c r="F1477" s="24"/>
      <c r="H1477" s="52"/>
      <c r="L1477" s="51"/>
    </row>
    <row r="1478" spans="3:12" ht="21" customHeight="1" x14ac:dyDescent="0.2">
      <c r="C1478" s="128" t="str">
        <f>IF(AND(D1478="",A1478=""),"",IF(ISBLANK(A1478)," ",VLOOKUP(A1478,'Tabla de equipos'!$B$3:$D$107,3,FALSE)))</f>
        <v/>
      </c>
      <c r="E1478" s="130" t="str">
        <f t="shared" si="23"/>
        <v/>
      </c>
      <c r="F1478" s="24"/>
      <c r="H1478" s="52"/>
      <c r="L1478" s="51"/>
    </row>
    <row r="1479" spans="3:12" ht="21" customHeight="1" x14ac:dyDescent="0.2">
      <c r="C1479" s="128" t="str">
        <f>IF(AND(D1479="",A1479=""),"",IF(ISBLANK(A1479)," ",VLOOKUP(A1479,'Tabla de equipos'!$B$3:$D$107,3,FALSE)))</f>
        <v/>
      </c>
      <c r="E1479" s="130" t="str">
        <f t="shared" si="23"/>
        <v/>
      </c>
      <c r="F1479" s="24"/>
      <c r="H1479" s="52"/>
      <c r="L1479" s="51"/>
    </row>
    <row r="1480" spans="3:12" ht="21" customHeight="1" x14ac:dyDescent="0.2">
      <c r="C1480" s="128" t="str">
        <f>IF(AND(D1480="",A1480=""),"",IF(ISBLANK(A1480)," ",VLOOKUP(A1480,'Tabla de equipos'!$B$3:$D$107,3,FALSE)))</f>
        <v/>
      </c>
      <c r="E1480" s="130" t="str">
        <f t="shared" si="23"/>
        <v/>
      </c>
      <c r="F1480" s="24"/>
      <c r="H1480" s="52"/>
      <c r="L1480" s="51"/>
    </row>
    <row r="1481" spans="3:12" ht="21" customHeight="1" x14ac:dyDescent="0.2">
      <c r="C1481" s="128" t="str">
        <f>IF(AND(D1481="",A1481=""),"",IF(ISBLANK(A1481)," ",VLOOKUP(A1481,'Tabla de equipos'!$B$3:$D$107,3,FALSE)))</f>
        <v/>
      </c>
      <c r="E1481" s="130" t="str">
        <f t="shared" si="23"/>
        <v/>
      </c>
      <c r="F1481" s="24"/>
      <c r="H1481" s="52"/>
      <c r="L1481" s="51"/>
    </row>
    <row r="1482" spans="3:12" ht="21" customHeight="1" x14ac:dyDescent="0.2">
      <c r="C1482" s="128" t="str">
        <f>IF(AND(D1482="",A1482=""),"",IF(ISBLANK(A1482)," ",VLOOKUP(A1482,'Tabla de equipos'!$B$3:$D$107,3,FALSE)))</f>
        <v/>
      </c>
      <c r="E1482" s="130" t="str">
        <f t="shared" si="23"/>
        <v/>
      </c>
      <c r="F1482" s="24"/>
      <c r="H1482" s="52"/>
      <c r="L1482" s="51"/>
    </row>
    <row r="1483" spans="3:12" ht="21" customHeight="1" x14ac:dyDescent="0.2">
      <c r="C1483" s="128" t="str">
        <f>IF(AND(D1483="",A1483=""),"",IF(ISBLANK(A1483)," ",VLOOKUP(A1483,'Tabla de equipos'!$B$3:$D$107,3,FALSE)))</f>
        <v/>
      </c>
      <c r="E1483" s="130" t="str">
        <f t="shared" si="23"/>
        <v/>
      </c>
      <c r="F1483" s="24"/>
      <c r="H1483" s="52"/>
      <c r="L1483" s="51"/>
    </row>
    <row r="1484" spans="3:12" ht="21" customHeight="1" x14ac:dyDescent="0.2">
      <c r="C1484" s="128" t="str">
        <f>IF(AND(D1484="",A1484=""),"",IF(ISBLANK(A1484)," ",VLOOKUP(A1484,'Tabla de equipos'!$B$3:$D$107,3,FALSE)))</f>
        <v/>
      </c>
      <c r="E1484" s="130" t="str">
        <f t="shared" si="23"/>
        <v/>
      </c>
      <c r="F1484" s="24"/>
      <c r="H1484" s="52"/>
      <c r="L1484" s="51"/>
    </row>
    <row r="1485" spans="3:12" ht="21" customHeight="1" x14ac:dyDescent="0.2">
      <c r="C1485" s="128" t="str">
        <f>IF(AND(D1485="",A1485=""),"",IF(ISBLANK(A1485)," ",VLOOKUP(A1485,'Tabla de equipos'!$B$3:$D$107,3,FALSE)))</f>
        <v/>
      </c>
      <c r="E1485" s="130" t="str">
        <f t="shared" si="23"/>
        <v/>
      </c>
      <c r="F1485" s="24"/>
      <c r="H1485" s="52"/>
      <c r="L1485" s="51"/>
    </row>
    <row r="1486" spans="3:12" ht="21" customHeight="1" x14ac:dyDescent="0.2">
      <c r="C1486" s="128" t="str">
        <f>IF(AND(D1486="",A1486=""),"",IF(ISBLANK(A1486)," ",VLOOKUP(A1486,'Tabla de equipos'!$B$3:$D$107,3,FALSE)))</f>
        <v/>
      </c>
      <c r="E1486" s="130" t="str">
        <f t="shared" si="23"/>
        <v/>
      </c>
      <c r="F1486" s="24"/>
      <c r="H1486" s="52"/>
      <c r="L1486" s="51"/>
    </row>
    <row r="1487" spans="3:12" ht="21" customHeight="1" x14ac:dyDescent="0.2">
      <c r="C1487" s="128" t="str">
        <f>IF(AND(D1487="",A1487=""),"",IF(ISBLANK(A1487)," ",VLOOKUP(A1487,'Tabla de equipos'!$B$3:$D$107,3,FALSE)))</f>
        <v/>
      </c>
      <c r="E1487" s="130" t="str">
        <f t="shared" si="23"/>
        <v/>
      </c>
      <c r="F1487" s="24"/>
      <c r="H1487" s="52"/>
      <c r="L1487" s="51"/>
    </row>
    <row r="1488" spans="3:12" ht="21" customHeight="1" x14ac:dyDescent="0.2">
      <c r="C1488" s="128" t="str">
        <f>IF(AND(D1488="",A1488=""),"",IF(ISBLANK(A1488)," ",VLOOKUP(A1488,'Tabla de equipos'!$B$3:$D$107,3,FALSE)))</f>
        <v/>
      </c>
      <c r="E1488" s="130" t="str">
        <f t="shared" si="23"/>
        <v/>
      </c>
      <c r="F1488" s="24"/>
      <c r="H1488" s="52"/>
      <c r="L1488" s="51"/>
    </row>
    <row r="1489" spans="3:12" ht="21" customHeight="1" x14ac:dyDescent="0.2">
      <c r="C1489" s="128" t="str">
        <f>IF(AND(D1489="",A1489=""),"",IF(ISBLANK(A1489)," ",VLOOKUP(A1489,'Tabla de equipos'!$B$3:$D$107,3,FALSE)))</f>
        <v/>
      </c>
      <c r="E1489" s="130" t="str">
        <f t="shared" si="23"/>
        <v/>
      </c>
      <c r="F1489" s="24"/>
      <c r="H1489" s="52"/>
      <c r="L1489" s="51"/>
    </row>
    <row r="1490" spans="3:12" ht="21" customHeight="1" x14ac:dyDescent="0.2">
      <c r="C1490" s="128" t="str">
        <f>IF(AND(D1490="",A1490=""),"",IF(ISBLANK(A1490)," ",VLOOKUP(A1490,'Tabla de equipos'!$B$3:$D$107,3,FALSE)))</f>
        <v/>
      </c>
      <c r="E1490" s="130" t="str">
        <f t="shared" ref="E1490:E1553" si="24">IF(AND(D1490="",A1490=""),"",IF(AND(A1490="",D1490&gt;0),"Falta especificar equipo/soporte",IF(AND(D1490&gt;0,A1490&lt;&gt;""),"","Falta incluir unidades")))</f>
        <v/>
      </c>
      <c r="F1490" s="24"/>
      <c r="H1490" s="52"/>
      <c r="L1490" s="51"/>
    </row>
    <row r="1491" spans="3:12" ht="21" customHeight="1" x14ac:dyDescent="0.2">
      <c r="C1491" s="128" t="str">
        <f>IF(AND(D1491="",A1491=""),"",IF(ISBLANK(A1491)," ",VLOOKUP(A1491,'Tabla de equipos'!$B$3:$D$107,3,FALSE)))</f>
        <v/>
      </c>
      <c r="E1491" s="130" t="str">
        <f t="shared" si="24"/>
        <v/>
      </c>
      <c r="F1491" s="24"/>
      <c r="H1491" s="52"/>
      <c r="L1491" s="51"/>
    </row>
    <row r="1492" spans="3:12" ht="21" customHeight="1" x14ac:dyDescent="0.2">
      <c r="C1492" s="128" t="str">
        <f>IF(AND(D1492="",A1492=""),"",IF(ISBLANK(A1492)," ",VLOOKUP(A1492,'Tabla de equipos'!$B$3:$D$107,3,FALSE)))</f>
        <v/>
      </c>
      <c r="E1492" s="130" t="str">
        <f t="shared" si="24"/>
        <v/>
      </c>
      <c r="F1492" s="24"/>
      <c r="H1492" s="52"/>
      <c r="L1492" s="51"/>
    </row>
    <row r="1493" spans="3:12" ht="21" customHeight="1" x14ac:dyDescent="0.2">
      <c r="C1493" s="128" t="str">
        <f>IF(AND(D1493="",A1493=""),"",IF(ISBLANK(A1493)," ",VLOOKUP(A1493,'Tabla de equipos'!$B$3:$D$107,3,FALSE)))</f>
        <v/>
      </c>
      <c r="E1493" s="130" t="str">
        <f t="shared" si="24"/>
        <v/>
      </c>
      <c r="F1493" s="24"/>
      <c r="H1493" s="52"/>
      <c r="L1493" s="51"/>
    </row>
    <row r="1494" spans="3:12" ht="21" customHeight="1" x14ac:dyDescent="0.2">
      <c r="C1494" s="128" t="str">
        <f>IF(AND(D1494="",A1494=""),"",IF(ISBLANK(A1494)," ",VLOOKUP(A1494,'Tabla de equipos'!$B$3:$D$107,3,FALSE)))</f>
        <v/>
      </c>
      <c r="E1494" s="130" t="str">
        <f t="shared" si="24"/>
        <v/>
      </c>
      <c r="F1494" s="24"/>
      <c r="H1494" s="52"/>
      <c r="L1494" s="51"/>
    </row>
    <row r="1495" spans="3:12" ht="21" customHeight="1" x14ac:dyDescent="0.2">
      <c r="C1495" s="128" t="str">
        <f>IF(AND(D1495="",A1495=""),"",IF(ISBLANK(A1495)," ",VLOOKUP(A1495,'Tabla de equipos'!$B$3:$D$107,3,FALSE)))</f>
        <v/>
      </c>
      <c r="E1495" s="130" t="str">
        <f t="shared" si="24"/>
        <v/>
      </c>
      <c r="F1495" s="24"/>
      <c r="H1495" s="52"/>
      <c r="L1495" s="51"/>
    </row>
    <row r="1496" spans="3:12" ht="21" customHeight="1" x14ac:dyDescent="0.2">
      <c r="C1496" s="128" t="str">
        <f>IF(AND(D1496="",A1496=""),"",IF(ISBLANK(A1496)," ",VLOOKUP(A1496,'Tabla de equipos'!$B$3:$D$107,3,FALSE)))</f>
        <v/>
      </c>
      <c r="E1496" s="130" t="str">
        <f t="shared" si="24"/>
        <v/>
      </c>
      <c r="F1496" s="24"/>
      <c r="H1496" s="52"/>
      <c r="L1496" s="51"/>
    </row>
    <row r="1497" spans="3:12" ht="21" customHeight="1" x14ac:dyDescent="0.2">
      <c r="C1497" s="128" t="str">
        <f>IF(AND(D1497="",A1497=""),"",IF(ISBLANK(A1497)," ",VLOOKUP(A1497,'Tabla de equipos'!$B$3:$D$107,3,FALSE)))</f>
        <v/>
      </c>
      <c r="E1497" s="130" t="str">
        <f t="shared" si="24"/>
        <v/>
      </c>
      <c r="F1497" s="24"/>
      <c r="H1497" s="52"/>
      <c r="L1497" s="51"/>
    </row>
    <row r="1498" spans="3:12" ht="21" customHeight="1" x14ac:dyDescent="0.2">
      <c r="C1498" s="128" t="str">
        <f>IF(AND(D1498="",A1498=""),"",IF(ISBLANK(A1498)," ",VLOOKUP(A1498,'Tabla de equipos'!$B$3:$D$107,3,FALSE)))</f>
        <v/>
      </c>
      <c r="E1498" s="130" t="str">
        <f t="shared" si="24"/>
        <v/>
      </c>
      <c r="F1498" s="24"/>
      <c r="H1498" s="52"/>
      <c r="L1498" s="51"/>
    </row>
    <row r="1499" spans="3:12" ht="21" customHeight="1" x14ac:dyDescent="0.2">
      <c r="C1499" s="128" t="str">
        <f>IF(AND(D1499="",A1499=""),"",IF(ISBLANK(A1499)," ",VLOOKUP(A1499,'Tabla de equipos'!$B$3:$D$107,3,FALSE)))</f>
        <v/>
      </c>
      <c r="E1499" s="130" t="str">
        <f t="shared" si="24"/>
        <v/>
      </c>
      <c r="F1499" s="24"/>
      <c r="H1499" s="52"/>
      <c r="L1499" s="51"/>
    </row>
    <row r="1500" spans="3:12" ht="21" customHeight="1" x14ac:dyDescent="0.2">
      <c r="C1500" s="128" t="str">
        <f>IF(AND(D1500="",A1500=""),"",IF(ISBLANK(A1500)," ",VLOOKUP(A1500,'Tabla de equipos'!$B$3:$D$107,3,FALSE)))</f>
        <v/>
      </c>
      <c r="E1500" s="130" t="str">
        <f t="shared" si="24"/>
        <v/>
      </c>
      <c r="F1500" s="24"/>
      <c r="H1500" s="52"/>
      <c r="L1500" s="51"/>
    </row>
    <row r="1501" spans="3:12" ht="21" customHeight="1" x14ac:dyDescent="0.2">
      <c r="C1501" s="128" t="str">
        <f>IF(AND(D1501="",A1501=""),"",IF(ISBLANK(A1501)," ",VLOOKUP(A1501,'Tabla de equipos'!$B$3:$D$107,3,FALSE)))</f>
        <v/>
      </c>
      <c r="E1501" s="130" t="str">
        <f t="shared" si="24"/>
        <v/>
      </c>
      <c r="F1501" s="24"/>
      <c r="H1501" s="52"/>
      <c r="L1501" s="51"/>
    </row>
    <row r="1502" spans="3:12" ht="21" customHeight="1" x14ac:dyDescent="0.2">
      <c r="C1502" s="128" t="str">
        <f>IF(AND(D1502="",A1502=""),"",IF(ISBLANK(A1502)," ",VLOOKUP(A1502,'Tabla de equipos'!$B$3:$D$107,3,FALSE)))</f>
        <v/>
      </c>
      <c r="E1502" s="130" t="str">
        <f t="shared" si="24"/>
        <v/>
      </c>
      <c r="F1502" s="24"/>
      <c r="H1502" s="52"/>
      <c r="L1502" s="51"/>
    </row>
    <row r="1503" spans="3:12" ht="21" customHeight="1" x14ac:dyDescent="0.2">
      <c r="C1503" s="128" t="str">
        <f>IF(AND(D1503="",A1503=""),"",IF(ISBLANK(A1503)," ",VLOOKUP(A1503,'Tabla de equipos'!$B$3:$D$107,3,FALSE)))</f>
        <v/>
      </c>
      <c r="E1503" s="130" t="str">
        <f t="shared" si="24"/>
        <v/>
      </c>
      <c r="F1503" s="24"/>
      <c r="H1503" s="52"/>
      <c r="L1503" s="51"/>
    </row>
    <row r="1504" spans="3:12" ht="21" customHeight="1" x14ac:dyDescent="0.2">
      <c r="C1504" s="128" t="str">
        <f>IF(AND(D1504="",A1504=""),"",IF(ISBLANK(A1504)," ",VLOOKUP(A1504,'Tabla de equipos'!$B$3:$D$107,3,FALSE)))</f>
        <v/>
      </c>
      <c r="E1504" s="130" t="str">
        <f t="shared" si="24"/>
        <v/>
      </c>
      <c r="F1504" s="24"/>
      <c r="H1504" s="52"/>
      <c r="L1504" s="51"/>
    </row>
    <row r="1505" spans="3:12" ht="21" customHeight="1" x14ac:dyDescent="0.2">
      <c r="C1505" s="128" t="str">
        <f>IF(AND(D1505="",A1505=""),"",IF(ISBLANK(A1505)," ",VLOOKUP(A1505,'Tabla de equipos'!$B$3:$D$107,3,FALSE)))</f>
        <v/>
      </c>
      <c r="E1505" s="130" t="str">
        <f t="shared" si="24"/>
        <v/>
      </c>
      <c r="F1505" s="24"/>
      <c r="H1505" s="52"/>
      <c r="L1505" s="51"/>
    </row>
    <row r="1506" spans="3:12" ht="21" customHeight="1" x14ac:dyDescent="0.2">
      <c r="C1506" s="128" t="str">
        <f>IF(AND(D1506="",A1506=""),"",IF(ISBLANK(A1506)," ",VLOOKUP(A1506,'Tabla de equipos'!$B$3:$D$107,3,FALSE)))</f>
        <v/>
      </c>
      <c r="E1506" s="130" t="str">
        <f t="shared" si="24"/>
        <v/>
      </c>
      <c r="F1506" s="24"/>
      <c r="H1506" s="52"/>
      <c r="L1506" s="51"/>
    </row>
    <row r="1507" spans="3:12" ht="21" customHeight="1" x14ac:dyDescent="0.2">
      <c r="C1507" s="128" t="str">
        <f>IF(AND(D1507="",A1507=""),"",IF(ISBLANK(A1507)," ",VLOOKUP(A1507,'Tabla de equipos'!$B$3:$D$107,3,FALSE)))</f>
        <v/>
      </c>
      <c r="E1507" s="130" t="str">
        <f t="shared" si="24"/>
        <v/>
      </c>
      <c r="F1507" s="24"/>
      <c r="H1507" s="52"/>
      <c r="L1507" s="51"/>
    </row>
    <row r="1508" spans="3:12" ht="21" customHeight="1" x14ac:dyDescent="0.2">
      <c r="C1508" s="128" t="str">
        <f>IF(AND(D1508="",A1508=""),"",IF(ISBLANK(A1508)," ",VLOOKUP(A1508,'Tabla de equipos'!$B$3:$D$107,3,FALSE)))</f>
        <v/>
      </c>
      <c r="E1508" s="130" t="str">
        <f t="shared" si="24"/>
        <v/>
      </c>
      <c r="F1508" s="24"/>
      <c r="H1508" s="52"/>
      <c r="L1508" s="51"/>
    </row>
    <row r="1509" spans="3:12" ht="21" customHeight="1" x14ac:dyDescent="0.2">
      <c r="C1509" s="128" t="str">
        <f>IF(AND(D1509="",A1509=""),"",IF(ISBLANK(A1509)," ",VLOOKUP(A1509,'Tabla de equipos'!$B$3:$D$107,3,FALSE)))</f>
        <v/>
      </c>
      <c r="E1509" s="130" t="str">
        <f t="shared" si="24"/>
        <v/>
      </c>
      <c r="F1509" s="24"/>
      <c r="H1509" s="52"/>
      <c r="L1509" s="51"/>
    </row>
    <row r="1510" spans="3:12" ht="21" customHeight="1" x14ac:dyDescent="0.2">
      <c r="C1510" s="128" t="str">
        <f>IF(AND(D1510="",A1510=""),"",IF(ISBLANK(A1510)," ",VLOOKUP(A1510,'Tabla de equipos'!$B$3:$D$107,3,FALSE)))</f>
        <v/>
      </c>
      <c r="E1510" s="130" t="str">
        <f t="shared" si="24"/>
        <v/>
      </c>
      <c r="F1510" s="24"/>
      <c r="H1510" s="52"/>
      <c r="L1510" s="51"/>
    </row>
    <row r="1511" spans="3:12" ht="21" customHeight="1" x14ac:dyDescent="0.2">
      <c r="C1511" s="128" t="str">
        <f>IF(AND(D1511="",A1511=""),"",IF(ISBLANK(A1511)," ",VLOOKUP(A1511,'Tabla de equipos'!$B$3:$D$107,3,FALSE)))</f>
        <v/>
      </c>
      <c r="E1511" s="130" t="str">
        <f t="shared" si="24"/>
        <v/>
      </c>
      <c r="F1511" s="24"/>
      <c r="H1511" s="52"/>
      <c r="L1511" s="51"/>
    </row>
    <row r="1512" spans="3:12" ht="21" customHeight="1" x14ac:dyDescent="0.2">
      <c r="C1512" s="128" t="str">
        <f>IF(AND(D1512="",A1512=""),"",IF(ISBLANK(A1512)," ",VLOOKUP(A1512,'Tabla de equipos'!$B$3:$D$107,3,FALSE)))</f>
        <v/>
      </c>
      <c r="E1512" s="130" t="str">
        <f t="shared" si="24"/>
        <v/>
      </c>
      <c r="F1512" s="24"/>
      <c r="H1512" s="52"/>
      <c r="L1512" s="51"/>
    </row>
    <row r="1513" spans="3:12" ht="21" customHeight="1" x14ac:dyDescent="0.2">
      <c r="C1513" s="128" t="str">
        <f>IF(AND(D1513="",A1513=""),"",IF(ISBLANK(A1513)," ",VLOOKUP(A1513,'Tabla de equipos'!$B$3:$D$107,3,FALSE)))</f>
        <v/>
      </c>
      <c r="E1513" s="130" t="str">
        <f t="shared" si="24"/>
        <v/>
      </c>
      <c r="F1513" s="24"/>
      <c r="H1513" s="52"/>
      <c r="L1513" s="51"/>
    </row>
    <row r="1514" spans="3:12" ht="21" customHeight="1" x14ac:dyDescent="0.2">
      <c r="C1514" s="128" t="str">
        <f>IF(AND(D1514="",A1514=""),"",IF(ISBLANK(A1514)," ",VLOOKUP(A1514,'Tabla de equipos'!$B$3:$D$107,3,FALSE)))</f>
        <v/>
      </c>
      <c r="E1514" s="130" t="str">
        <f t="shared" si="24"/>
        <v/>
      </c>
      <c r="F1514" s="24"/>
      <c r="H1514" s="52"/>
      <c r="L1514" s="51"/>
    </row>
    <row r="1515" spans="3:12" ht="21" customHeight="1" x14ac:dyDescent="0.2">
      <c r="C1515" s="128" t="str">
        <f>IF(AND(D1515="",A1515=""),"",IF(ISBLANK(A1515)," ",VLOOKUP(A1515,'Tabla de equipos'!$B$3:$D$107,3,FALSE)))</f>
        <v/>
      </c>
      <c r="E1515" s="130" t="str">
        <f t="shared" si="24"/>
        <v/>
      </c>
      <c r="F1515" s="24"/>
      <c r="H1515" s="52"/>
      <c r="L1515" s="51"/>
    </row>
    <row r="1516" spans="3:12" ht="21" customHeight="1" x14ac:dyDescent="0.2">
      <c r="C1516" s="128" t="str">
        <f>IF(AND(D1516="",A1516=""),"",IF(ISBLANK(A1516)," ",VLOOKUP(A1516,'Tabla de equipos'!$B$3:$D$107,3,FALSE)))</f>
        <v/>
      </c>
      <c r="E1516" s="130" t="str">
        <f t="shared" si="24"/>
        <v/>
      </c>
      <c r="F1516" s="24"/>
      <c r="H1516" s="52"/>
      <c r="L1516" s="51"/>
    </row>
    <row r="1517" spans="3:12" ht="21" customHeight="1" x14ac:dyDescent="0.2">
      <c r="C1517" s="128" t="str">
        <f>IF(AND(D1517="",A1517=""),"",IF(ISBLANK(A1517)," ",VLOOKUP(A1517,'Tabla de equipos'!$B$3:$D$107,3,FALSE)))</f>
        <v/>
      </c>
      <c r="E1517" s="130" t="str">
        <f t="shared" si="24"/>
        <v/>
      </c>
      <c r="F1517" s="24"/>
      <c r="H1517" s="52"/>
      <c r="L1517" s="51"/>
    </row>
    <row r="1518" spans="3:12" ht="21" customHeight="1" x14ac:dyDescent="0.2">
      <c r="C1518" s="128" t="str">
        <f>IF(AND(D1518="",A1518=""),"",IF(ISBLANK(A1518)," ",VLOOKUP(A1518,'Tabla de equipos'!$B$3:$D$107,3,FALSE)))</f>
        <v/>
      </c>
      <c r="E1518" s="130" t="str">
        <f t="shared" si="24"/>
        <v/>
      </c>
      <c r="F1518" s="24"/>
      <c r="H1518" s="52"/>
      <c r="L1518" s="51"/>
    </row>
    <row r="1519" spans="3:12" ht="21" customHeight="1" x14ac:dyDescent="0.2">
      <c r="C1519" s="128" t="str">
        <f>IF(AND(D1519="",A1519=""),"",IF(ISBLANK(A1519)," ",VLOOKUP(A1519,'Tabla de equipos'!$B$3:$D$107,3,FALSE)))</f>
        <v/>
      </c>
      <c r="E1519" s="130" t="str">
        <f t="shared" si="24"/>
        <v/>
      </c>
      <c r="F1519" s="24"/>
      <c r="H1519" s="52"/>
      <c r="L1519" s="51"/>
    </row>
    <row r="1520" spans="3:12" ht="21" customHeight="1" x14ac:dyDescent="0.2">
      <c r="C1520" s="128" t="str">
        <f>IF(AND(D1520="",A1520=""),"",IF(ISBLANK(A1520)," ",VLOOKUP(A1520,'Tabla de equipos'!$B$3:$D$107,3,FALSE)))</f>
        <v/>
      </c>
      <c r="E1520" s="130" t="str">
        <f t="shared" si="24"/>
        <v/>
      </c>
      <c r="F1520" s="24"/>
      <c r="H1520" s="52"/>
      <c r="L1520" s="51"/>
    </row>
    <row r="1521" spans="3:12" ht="21" customHeight="1" x14ac:dyDescent="0.2">
      <c r="C1521" s="128" t="str">
        <f>IF(AND(D1521="",A1521=""),"",IF(ISBLANK(A1521)," ",VLOOKUP(A1521,'Tabla de equipos'!$B$3:$D$107,3,FALSE)))</f>
        <v/>
      </c>
      <c r="E1521" s="130" t="str">
        <f t="shared" si="24"/>
        <v/>
      </c>
      <c r="F1521" s="24"/>
      <c r="H1521" s="52"/>
      <c r="L1521" s="51"/>
    </row>
    <row r="1522" spans="3:12" ht="21" customHeight="1" x14ac:dyDescent="0.2">
      <c r="C1522" s="128" t="str">
        <f>IF(AND(D1522="",A1522=""),"",IF(ISBLANK(A1522)," ",VLOOKUP(A1522,'Tabla de equipos'!$B$3:$D$107,3,FALSE)))</f>
        <v/>
      </c>
      <c r="E1522" s="130" t="str">
        <f t="shared" si="24"/>
        <v/>
      </c>
      <c r="F1522" s="24"/>
      <c r="H1522" s="52"/>
      <c r="L1522" s="51"/>
    </row>
    <row r="1523" spans="3:12" ht="21" customHeight="1" x14ac:dyDescent="0.2">
      <c r="C1523" s="128" t="str">
        <f>IF(AND(D1523="",A1523=""),"",IF(ISBLANK(A1523)," ",VLOOKUP(A1523,'Tabla de equipos'!$B$3:$D$107,3,FALSE)))</f>
        <v/>
      </c>
      <c r="E1523" s="130" t="str">
        <f t="shared" si="24"/>
        <v/>
      </c>
      <c r="F1523" s="24"/>
      <c r="H1523" s="52"/>
      <c r="L1523" s="51"/>
    </row>
    <row r="1524" spans="3:12" ht="21" customHeight="1" x14ac:dyDescent="0.2">
      <c r="C1524" s="128" t="str">
        <f>IF(AND(D1524="",A1524=""),"",IF(ISBLANK(A1524)," ",VLOOKUP(A1524,'Tabla de equipos'!$B$3:$D$107,3,FALSE)))</f>
        <v/>
      </c>
      <c r="E1524" s="130" t="str">
        <f t="shared" si="24"/>
        <v/>
      </c>
      <c r="F1524" s="24"/>
      <c r="H1524" s="52"/>
      <c r="L1524" s="51"/>
    </row>
    <row r="1525" spans="3:12" ht="21" customHeight="1" x14ac:dyDescent="0.2">
      <c r="C1525" s="128" t="str">
        <f>IF(AND(D1525="",A1525=""),"",IF(ISBLANK(A1525)," ",VLOOKUP(A1525,'Tabla de equipos'!$B$3:$D$107,3,FALSE)))</f>
        <v/>
      </c>
      <c r="E1525" s="130" t="str">
        <f t="shared" si="24"/>
        <v/>
      </c>
      <c r="F1525" s="24"/>
      <c r="H1525" s="52"/>
      <c r="L1525" s="51"/>
    </row>
    <row r="1526" spans="3:12" ht="21" customHeight="1" x14ac:dyDescent="0.2">
      <c r="C1526" s="128" t="str">
        <f>IF(AND(D1526="",A1526=""),"",IF(ISBLANK(A1526)," ",VLOOKUP(A1526,'Tabla de equipos'!$B$3:$D$107,3,FALSE)))</f>
        <v/>
      </c>
      <c r="E1526" s="130" t="str">
        <f t="shared" si="24"/>
        <v/>
      </c>
      <c r="F1526" s="24"/>
      <c r="H1526" s="52"/>
      <c r="L1526" s="51"/>
    </row>
    <row r="1527" spans="3:12" ht="21" customHeight="1" x14ac:dyDescent="0.2">
      <c r="C1527" s="128" t="str">
        <f>IF(AND(D1527="",A1527=""),"",IF(ISBLANK(A1527)," ",VLOOKUP(A1527,'Tabla de equipos'!$B$3:$D$107,3,FALSE)))</f>
        <v/>
      </c>
      <c r="E1527" s="130" t="str">
        <f t="shared" si="24"/>
        <v/>
      </c>
      <c r="F1527" s="24"/>
      <c r="H1527" s="52"/>
      <c r="L1527" s="51"/>
    </row>
    <row r="1528" spans="3:12" ht="21" customHeight="1" x14ac:dyDescent="0.2">
      <c r="C1528" s="128" t="str">
        <f>IF(AND(D1528="",A1528=""),"",IF(ISBLANK(A1528)," ",VLOOKUP(A1528,'Tabla de equipos'!$B$3:$D$107,3,FALSE)))</f>
        <v/>
      </c>
      <c r="E1528" s="130" t="str">
        <f t="shared" si="24"/>
        <v/>
      </c>
      <c r="F1528" s="24"/>
      <c r="H1528" s="52"/>
      <c r="L1528" s="51"/>
    </row>
    <row r="1529" spans="3:12" ht="21" customHeight="1" x14ac:dyDescent="0.2">
      <c r="C1529" s="128" t="str">
        <f>IF(AND(D1529="",A1529=""),"",IF(ISBLANK(A1529)," ",VLOOKUP(A1529,'Tabla de equipos'!$B$3:$D$107,3,FALSE)))</f>
        <v/>
      </c>
      <c r="E1529" s="130" t="str">
        <f t="shared" si="24"/>
        <v/>
      </c>
      <c r="F1529" s="24"/>
      <c r="H1529" s="52"/>
      <c r="L1529" s="51"/>
    </row>
    <row r="1530" spans="3:12" ht="21" customHeight="1" x14ac:dyDescent="0.2">
      <c r="C1530" s="128" t="str">
        <f>IF(AND(D1530="",A1530=""),"",IF(ISBLANK(A1530)," ",VLOOKUP(A1530,'Tabla de equipos'!$B$3:$D$107,3,FALSE)))</f>
        <v/>
      </c>
      <c r="E1530" s="130" t="str">
        <f t="shared" si="24"/>
        <v/>
      </c>
      <c r="F1530" s="24"/>
      <c r="H1530" s="52"/>
      <c r="L1530" s="51"/>
    </row>
    <row r="1531" spans="3:12" ht="21" customHeight="1" x14ac:dyDescent="0.2">
      <c r="C1531" s="128" t="str">
        <f>IF(AND(D1531="",A1531=""),"",IF(ISBLANK(A1531)," ",VLOOKUP(A1531,'Tabla de equipos'!$B$3:$D$107,3,FALSE)))</f>
        <v/>
      </c>
      <c r="E1531" s="130" t="str">
        <f t="shared" si="24"/>
        <v/>
      </c>
      <c r="F1531" s="24"/>
      <c r="H1531" s="52"/>
      <c r="L1531" s="51"/>
    </row>
    <row r="1532" spans="3:12" ht="21" customHeight="1" x14ac:dyDescent="0.2">
      <c r="C1532" s="128" t="str">
        <f>IF(AND(D1532="",A1532=""),"",IF(ISBLANK(A1532)," ",VLOOKUP(A1532,'Tabla de equipos'!$B$3:$D$107,3,FALSE)))</f>
        <v/>
      </c>
      <c r="E1532" s="130" t="str">
        <f t="shared" si="24"/>
        <v/>
      </c>
      <c r="F1532" s="24"/>
      <c r="H1532" s="52"/>
      <c r="L1532" s="51"/>
    </row>
    <row r="1533" spans="3:12" ht="21" customHeight="1" x14ac:dyDescent="0.2">
      <c r="C1533" s="128" t="str">
        <f>IF(AND(D1533="",A1533=""),"",IF(ISBLANK(A1533)," ",VLOOKUP(A1533,'Tabla de equipos'!$B$3:$D$107,3,FALSE)))</f>
        <v/>
      </c>
      <c r="E1533" s="130" t="str">
        <f t="shared" si="24"/>
        <v/>
      </c>
      <c r="F1533" s="24"/>
      <c r="H1533" s="52"/>
      <c r="L1533" s="51"/>
    </row>
    <row r="1534" spans="3:12" ht="21" customHeight="1" x14ac:dyDescent="0.2">
      <c r="C1534" s="128" t="str">
        <f>IF(AND(D1534="",A1534=""),"",IF(ISBLANK(A1534)," ",VLOOKUP(A1534,'Tabla de equipos'!$B$3:$D$107,3,FALSE)))</f>
        <v/>
      </c>
      <c r="E1534" s="130" t="str">
        <f t="shared" si="24"/>
        <v/>
      </c>
      <c r="F1534" s="24"/>
      <c r="H1534" s="52"/>
      <c r="L1534" s="51"/>
    </row>
    <row r="1535" spans="3:12" ht="21" customHeight="1" x14ac:dyDescent="0.2">
      <c r="C1535" s="128" t="str">
        <f>IF(AND(D1535="",A1535=""),"",IF(ISBLANK(A1535)," ",VLOOKUP(A1535,'Tabla de equipos'!$B$3:$D$107,3,FALSE)))</f>
        <v/>
      </c>
      <c r="E1535" s="130" t="str">
        <f t="shared" si="24"/>
        <v/>
      </c>
      <c r="F1535" s="24"/>
      <c r="H1535" s="52"/>
      <c r="L1535" s="51"/>
    </row>
    <row r="1536" spans="3:12" ht="21" customHeight="1" x14ac:dyDescent="0.2">
      <c r="C1536" s="128" t="str">
        <f>IF(AND(D1536="",A1536=""),"",IF(ISBLANK(A1536)," ",VLOOKUP(A1536,'Tabla de equipos'!$B$3:$D$107,3,FALSE)))</f>
        <v/>
      </c>
      <c r="E1536" s="130" t="str">
        <f t="shared" si="24"/>
        <v/>
      </c>
      <c r="F1536" s="24"/>
      <c r="H1536" s="52"/>
      <c r="L1536" s="51"/>
    </row>
    <row r="1537" spans="3:12" ht="21" customHeight="1" x14ac:dyDescent="0.2">
      <c r="C1537" s="128" t="str">
        <f>IF(AND(D1537="",A1537=""),"",IF(ISBLANK(A1537)," ",VLOOKUP(A1537,'Tabla de equipos'!$B$3:$D$107,3,FALSE)))</f>
        <v/>
      </c>
      <c r="E1537" s="130" t="str">
        <f t="shared" si="24"/>
        <v/>
      </c>
      <c r="F1537" s="24"/>
      <c r="H1537" s="52"/>
      <c r="L1537" s="51"/>
    </row>
    <row r="1538" spans="3:12" ht="21" customHeight="1" x14ac:dyDescent="0.2">
      <c r="C1538" s="128" t="str">
        <f>IF(AND(D1538="",A1538=""),"",IF(ISBLANK(A1538)," ",VLOOKUP(A1538,'Tabla de equipos'!$B$3:$D$107,3,FALSE)))</f>
        <v/>
      </c>
      <c r="E1538" s="130" t="str">
        <f t="shared" si="24"/>
        <v/>
      </c>
      <c r="F1538" s="24"/>
      <c r="H1538" s="52"/>
      <c r="L1538" s="51"/>
    </row>
    <row r="1539" spans="3:12" ht="21" customHeight="1" x14ac:dyDescent="0.2">
      <c r="C1539" s="128" t="str">
        <f>IF(AND(D1539="",A1539=""),"",IF(ISBLANK(A1539)," ",VLOOKUP(A1539,'Tabla de equipos'!$B$3:$D$107,3,FALSE)))</f>
        <v/>
      </c>
      <c r="E1539" s="130" t="str">
        <f t="shared" si="24"/>
        <v/>
      </c>
      <c r="F1539" s="24"/>
      <c r="H1539" s="52"/>
      <c r="L1539" s="51"/>
    </row>
    <row r="1540" spans="3:12" ht="21" customHeight="1" x14ac:dyDescent="0.2">
      <c r="C1540" s="128" t="str">
        <f>IF(AND(D1540="",A1540=""),"",IF(ISBLANK(A1540)," ",VLOOKUP(A1540,'Tabla de equipos'!$B$3:$D$107,3,FALSE)))</f>
        <v/>
      </c>
      <c r="E1540" s="130" t="str">
        <f t="shared" si="24"/>
        <v/>
      </c>
      <c r="F1540" s="24"/>
      <c r="H1540" s="52"/>
      <c r="L1540" s="51"/>
    </row>
    <row r="1541" spans="3:12" ht="21" customHeight="1" x14ac:dyDescent="0.2">
      <c r="C1541" s="128" t="str">
        <f>IF(AND(D1541="",A1541=""),"",IF(ISBLANK(A1541)," ",VLOOKUP(A1541,'Tabla de equipos'!$B$3:$D$107,3,FALSE)))</f>
        <v/>
      </c>
      <c r="E1541" s="130" t="str">
        <f t="shared" si="24"/>
        <v/>
      </c>
      <c r="F1541" s="24"/>
      <c r="H1541" s="52"/>
      <c r="L1541" s="51"/>
    </row>
    <row r="1542" spans="3:12" ht="21" customHeight="1" x14ac:dyDescent="0.2">
      <c r="C1542" s="128" t="str">
        <f>IF(AND(D1542="",A1542=""),"",IF(ISBLANK(A1542)," ",VLOOKUP(A1542,'Tabla de equipos'!$B$3:$D$107,3,FALSE)))</f>
        <v/>
      </c>
      <c r="E1542" s="130" t="str">
        <f t="shared" si="24"/>
        <v/>
      </c>
      <c r="F1542" s="24"/>
      <c r="H1542" s="52"/>
      <c r="L1542" s="51"/>
    </row>
    <row r="1543" spans="3:12" ht="21" customHeight="1" x14ac:dyDescent="0.2">
      <c r="C1543" s="128" t="str">
        <f>IF(AND(D1543="",A1543=""),"",IF(ISBLANK(A1543)," ",VLOOKUP(A1543,'Tabla de equipos'!$B$3:$D$107,3,FALSE)))</f>
        <v/>
      </c>
      <c r="E1543" s="130" t="str">
        <f t="shared" si="24"/>
        <v/>
      </c>
      <c r="F1543" s="24"/>
      <c r="H1543" s="52"/>
      <c r="L1543" s="51"/>
    </row>
    <row r="1544" spans="3:12" ht="21" customHeight="1" x14ac:dyDescent="0.2">
      <c r="C1544" s="128" t="str">
        <f>IF(AND(D1544="",A1544=""),"",IF(ISBLANK(A1544)," ",VLOOKUP(A1544,'Tabla de equipos'!$B$3:$D$107,3,FALSE)))</f>
        <v/>
      </c>
      <c r="E1544" s="130" t="str">
        <f t="shared" si="24"/>
        <v/>
      </c>
      <c r="F1544" s="24"/>
      <c r="H1544" s="52"/>
      <c r="L1544" s="51"/>
    </row>
    <row r="1545" spans="3:12" ht="21" customHeight="1" x14ac:dyDescent="0.2">
      <c r="C1545" s="128" t="str">
        <f>IF(AND(D1545="",A1545=""),"",IF(ISBLANK(A1545)," ",VLOOKUP(A1545,'Tabla de equipos'!$B$3:$D$107,3,FALSE)))</f>
        <v/>
      </c>
      <c r="E1545" s="130" t="str">
        <f t="shared" si="24"/>
        <v/>
      </c>
      <c r="F1545" s="24"/>
      <c r="H1545" s="52"/>
      <c r="L1545" s="51"/>
    </row>
    <row r="1546" spans="3:12" ht="21" customHeight="1" x14ac:dyDescent="0.2">
      <c r="C1546" s="128" t="str">
        <f>IF(AND(D1546="",A1546=""),"",IF(ISBLANK(A1546)," ",VLOOKUP(A1546,'Tabla de equipos'!$B$3:$D$107,3,FALSE)))</f>
        <v/>
      </c>
      <c r="E1546" s="130" t="str">
        <f t="shared" si="24"/>
        <v/>
      </c>
      <c r="F1546" s="24"/>
      <c r="H1546" s="52"/>
      <c r="L1546" s="51"/>
    </row>
    <row r="1547" spans="3:12" ht="21" customHeight="1" x14ac:dyDescent="0.2">
      <c r="C1547" s="128" t="str">
        <f>IF(AND(D1547="",A1547=""),"",IF(ISBLANK(A1547)," ",VLOOKUP(A1547,'Tabla de equipos'!$B$3:$D$107,3,FALSE)))</f>
        <v/>
      </c>
      <c r="E1547" s="130" t="str">
        <f t="shared" si="24"/>
        <v/>
      </c>
      <c r="F1547" s="24"/>
      <c r="H1547" s="52"/>
      <c r="L1547" s="51"/>
    </row>
    <row r="1548" spans="3:12" ht="21" customHeight="1" x14ac:dyDescent="0.2">
      <c r="C1548" s="128" t="str">
        <f>IF(AND(D1548="",A1548=""),"",IF(ISBLANK(A1548)," ",VLOOKUP(A1548,'Tabla de equipos'!$B$3:$D$107,3,FALSE)))</f>
        <v/>
      </c>
      <c r="E1548" s="130" t="str">
        <f t="shared" si="24"/>
        <v/>
      </c>
      <c r="F1548" s="24"/>
      <c r="H1548" s="52"/>
      <c r="L1548" s="51"/>
    </row>
    <row r="1549" spans="3:12" ht="21" customHeight="1" x14ac:dyDescent="0.2">
      <c r="C1549" s="128" t="str">
        <f>IF(AND(D1549="",A1549=""),"",IF(ISBLANK(A1549)," ",VLOOKUP(A1549,'Tabla de equipos'!$B$3:$D$107,3,FALSE)))</f>
        <v/>
      </c>
      <c r="E1549" s="130" t="str">
        <f t="shared" si="24"/>
        <v/>
      </c>
      <c r="F1549" s="24"/>
      <c r="H1549" s="52"/>
      <c r="L1549" s="51"/>
    </row>
    <row r="1550" spans="3:12" ht="21" customHeight="1" x14ac:dyDescent="0.2">
      <c r="C1550" s="128" t="str">
        <f>IF(AND(D1550="",A1550=""),"",IF(ISBLANK(A1550)," ",VLOOKUP(A1550,'Tabla de equipos'!$B$3:$D$107,3,FALSE)))</f>
        <v/>
      </c>
      <c r="E1550" s="130" t="str">
        <f t="shared" si="24"/>
        <v/>
      </c>
      <c r="F1550" s="24"/>
      <c r="H1550" s="52"/>
      <c r="L1550" s="51"/>
    </row>
    <row r="1551" spans="3:12" ht="21" customHeight="1" x14ac:dyDescent="0.2">
      <c r="C1551" s="128" t="str">
        <f>IF(AND(D1551="",A1551=""),"",IF(ISBLANK(A1551)," ",VLOOKUP(A1551,'Tabla de equipos'!$B$3:$D$107,3,FALSE)))</f>
        <v/>
      </c>
      <c r="E1551" s="130" t="str">
        <f t="shared" si="24"/>
        <v/>
      </c>
      <c r="F1551" s="24"/>
      <c r="H1551" s="52"/>
      <c r="L1551" s="51"/>
    </row>
    <row r="1552" spans="3:12" ht="21" customHeight="1" x14ac:dyDescent="0.2">
      <c r="C1552" s="128" t="str">
        <f>IF(AND(D1552="",A1552=""),"",IF(ISBLANK(A1552)," ",VLOOKUP(A1552,'Tabla de equipos'!$B$3:$D$107,3,FALSE)))</f>
        <v/>
      </c>
      <c r="E1552" s="130" t="str">
        <f t="shared" si="24"/>
        <v/>
      </c>
      <c r="F1552" s="24"/>
      <c r="H1552" s="52"/>
      <c r="L1552" s="51"/>
    </row>
    <row r="1553" spans="3:12" ht="21" customHeight="1" x14ac:dyDescent="0.2">
      <c r="C1553" s="128" t="str">
        <f>IF(AND(D1553="",A1553=""),"",IF(ISBLANK(A1553)," ",VLOOKUP(A1553,'Tabla de equipos'!$B$3:$D$107,3,FALSE)))</f>
        <v/>
      </c>
      <c r="E1553" s="130" t="str">
        <f t="shared" si="24"/>
        <v/>
      </c>
      <c r="F1553" s="24"/>
      <c r="H1553" s="52"/>
      <c r="L1553" s="51"/>
    </row>
    <row r="1554" spans="3:12" ht="21" customHeight="1" x14ac:dyDescent="0.2">
      <c r="C1554" s="128" t="str">
        <f>IF(AND(D1554="",A1554=""),"",IF(ISBLANK(A1554)," ",VLOOKUP(A1554,'Tabla de equipos'!$B$3:$D$107,3,FALSE)))</f>
        <v/>
      </c>
      <c r="E1554" s="130" t="str">
        <f t="shared" ref="E1554:E1617" si="25">IF(AND(D1554="",A1554=""),"",IF(AND(A1554="",D1554&gt;0),"Falta especificar equipo/soporte",IF(AND(D1554&gt;0,A1554&lt;&gt;""),"","Falta incluir unidades")))</f>
        <v/>
      </c>
      <c r="F1554" s="24"/>
      <c r="H1554" s="52"/>
      <c r="L1554" s="51"/>
    </row>
    <row r="1555" spans="3:12" ht="21" customHeight="1" x14ac:dyDescent="0.2">
      <c r="C1555" s="128" t="str">
        <f>IF(AND(D1555="",A1555=""),"",IF(ISBLANK(A1555)," ",VLOOKUP(A1555,'Tabla de equipos'!$B$3:$D$107,3,FALSE)))</f>
        <v/>
      </c>
      <c r="E1555" s="130" t="str">
        <f t="shared" si="25"/>
        <v/>
      </c>
      <c r="F1555" s="24"/>
      <c r="H1555" s="52"/>
      <c r="L1555" s="51"/>
    </row>
    <row r="1556" spans="3:12" ht="21" customHeight="1" x14ac:dyDescent="0.2">
      <c r="C1556" s="128" t="str">
        <f>IF(AND(D1556="",A1556=""),"",IF(ISBLANK(A1556)," ",VLOOKUP(A1556,'Tabla de equipos'!$B$3:$D$107,3,FALSE)))</f>
        <v/>
      </c>
      <c r="E1556" s="130" t="str">
        <f t="shared" si="25"/>
        <v/>
      </c>
      <c r="F1556" s="24"/>
      <c r="H1556" s="52"/>
      <c r="L1556" s="51"/>
    </row>
    <row r="1557" spans="3:12" ht="21" customHeight="1" x14ac:dyDescent="0.2">
      <c r="C1557" s="128" t="str">
        <f>IF(AND(D1557="",A1557=""),"",IF(ISBLANK(A1557)," ",VLOOKUP(A1557,'Tabla de equipos'!$B$3:$D$107,3,FALSE)))</f>
        <v/>
      </c>
      <c r="E1557" s="130" t="str">
        <f t="shared" si="25"/>
        <v/>
      </c>
      <c r="F1557" s="24"/>
      <c r="H1557" s="52"/>
      <c r="L1557" s="51"/>
    </row>
    <row r="1558" spans="3:12" ht="21" customHeight="1" x14ac:dyDescent="0.2">
      <c r="C1558" s="128" t="str">
        <f>IF(AND(D1558="",A1558=""),"",IF(ISBLANK(A1558)," ",VLOOKUP(A1558,'Tabla de equipos'!$B$3:$D$107,3,FALSE)))</f>
        <v/>
      </c>
      <c r="E1558" s="130" t="str">
        <f t="shared" si="25"/>
        <v/>
      </c>
      <c r="F1558" s="24"/>
      <c r="H1558" s="52"/>
      <c r="L1558" s="51"/>
    </row>
    <row r="1559" spans="3:12" ht="21" customHeight="1" x14ac:dyDescent="0.2">
      <c r="C1559" s="128" t="str">
        <f>IF(AND(D1559="",A1559=""),"",IF(ISBLANK(A1559)," ",VLOOKUP(A1559,'Tabla de equipos'!$B$3:$D$107,3,FALSE)))</f>
        <v/>
      </c>
      <c r="E1559" s="130" t="str">
        <f t="shared" si="25"/>
        <v/>
      </c>
      <c r="F1559" s="24"/>
      <c r="H1559" s="52"/>
      <c r="L1559" s="51"/>
    </row>
    <row r="1560" spans="3:12" ht="21" customHeight="1" x14ac:dyDescent="0.2">
      <c r="C1560" s="128" t="str">
        <f>IF(AND(D1560="",A1560=""),"",IF(ISBLANK(A1560)," ",VLOOKUP(A1560,'Tabla de equipos'!$B$3:$D$107,3,FALSE)))</f>
        <v/>
      </c>
      <c r="E1560" s="130" t="str">
        <f t="shared" si="25"/>
        <v/>
      </c>
      <c r="F1560" s="24"/>
      <c r="H1560" s="52"/>
      <c r="L1560" s="51"/>
    </row>
    <row r="1561" spans="3:12" ht="21" customHeight="1" x14ac:dyDescent="0.2">
      <c r="C1561" s="128" t="str">
        <f>IF(AND(D1561="",A1561=""),"",IF(ISBLANK(A1561)," ",VLOOKUP(A1561,'Tabla de equipos'!$B$3:$D$107,3,FALSE)))</f>
        <v/>
      </c>
      <c r="E1561" s="130" t="str">
        <f t="shared" si="25"/>
        <v/>
      </c>
      <c r="F1561" s="24"/>
      <c r="H1561" s="52"/>
      <c r="L1561" s="51"/>
    </row>
    <row r="1562" spans="3:12" ht="21" customHeight="1" x14ac:dyDescent="0.2">
      <c r="C1562" s="128" t="str">
        <f>IF(AND(D1562="",A1562=""),"",IF(ISBLANK(A1562)," ",VLOOKUP(A1562,'Tabla de equipos'!$B$3:$D$107,3,FALSE)))</f>
        <v/>
      </c>
      <c r="E1562" s="130" t="str">
        <f t="shared" si="25"/>
        <v/>
      </c>
      <c r="F1562" s="24"/>
      <c r="H1562" s="52"/>
      <c r="L1562" s="51"/>
    </row>
    <row r="1563" spans="3:12" ht="21" customHeight="1" x14ac:dyDescent="0.2">
      <c r="C1563" s="128" t="str">
        <f>IF(AND(D1563="",A1563=""),"",IF(ISBLANK(A1563)," ",VLOOKUP(A1563,'Tabla de equipos'!$B$3:$D$107,3,FALSE)))</f>
        <v/>
      </c>
      <c r="E1563" s="130" t="str">
        <f t="shared" si="25"/>
        <v/>
      </c>
      <c r="F1563" s="24"/>
      <c r="H1563" s="52"/>
      <c r="L1563" s="51"/>
    </row>
    <row r="1564" spans="3:12" ht="21" customHeight="1" x14ac:dyDescent="0.2">
      <c r="C1564" s="128" t="str">
        <f>IF(AND(D1564="",A1564=""),"",IF(ISBLANK(A1564)," ",VLOOKUP(A1564,'Tabla de equipos'!$B$3:$D$107,3,FALSE)))</f>
        <v/>
      </c>
      <c r="E1564" s="130" t="str">
        <f t="shared" si="25"/>
        <v/>
      </c>
      <c r="F1564" s="24"/>
      <c r="H1564" s="52"/>
      <c r="L1564" s="51"/>
    </row>
    <row r="1565" spans="3:12" ht="21" customHeight="1" x14ac:dyDescent="0.2">
      <c r="C1565" s="128" t="str">
        <f>IF(AND(D1565="",A1565=""),"",IF(ISBLANK(A1565)," ",VLOOKUP(A1565,'Tabla de equipos'!$B$3:$D$107,3,FALSE)))</f>
        <v/>
      </c>
      <c r="E1565" s="130" t="str">
        <f t="shared" si="25"/>
        <v/>
      </c>
      <c r="F1565" s="24"/>
      <c r="H1565" s="52"/>
      <c r="L1565" s="51"/>
    </row>
    <row r="1566" spans="3:12" ht="21" customHeight="1" x14ac:dyDescent="0.2">
      <c r="C1566" s="128" t="str">
        <f>IF(AND(D1566="",A1566=""),"",IF(ISBLANK(A1566)," ",VLOOKUP(A1566,'Tabla de equipos'!$B$3:$D$107,3,FALSE)))</f>
        <v/>
      </c>
      <c r="E1566" s="130" t="str">
        <f t="shared" si="25"/>
        <v/>
      </c>
      <c r="F1566" s="24"/>
      <c r="H1566" s="52"/>
      <c r="L1566" s="51"/>
    </row>
    <row r="1567" spans="3:12" ht="21" customHeight="1" x14ac:dyDescent="0.2">
      <c r="C1567" s="128" t="str">
        <f>IF(AND(D1567="",A1567=""),"",IF(ISBLANK(A1567)," ",VLOOKUP(A1567,'Tabla de equipos'!$B$3:$D$107,3,FALSE)))</f>
        <v/>
      </c>
      <c r="E1567" s="130" t="str">
        <f t="shared" si="25"/>
        <v/>
      </c>
      <c r="F1567" s="24"/>
      <c r="H1567" s="52"/>
      <c r="L1567" s="51"/>
    </row>
    <row r="1568" spans="3:12" ht="21" customHeight="1" x14ac:dyDescent="0.2">
      <c r="C1568" s="128" t="str">
        <f>IF(AND(D1568="",A1568=""),"",IF(ISBLANK(A1568)," ",VLOOKUP(A1568,'Tabla de equipos'!$B$3:$D$107,3,FALSE)))</f>
        <v/>
      </c>
      <c r="E1568" s="130" t="str">
        <f t="shared" si="25"/>
        <v/>
      </c>
      <c r="F1568" s="24"/>
      <c r="H1568" s="52"/>
      <c r="L1568" s="51"/>
    </row>
    <row r="1569" spans="3:12" ht="21" customHeight="1" x14ac:dyDescent="0.2">
      <c r="C1569" s="128" t="str">
        <f>IF(AND(D1569="",A1569=""),"",IF(ISBLANK(A1569)," ",VLOOKUP(A1569,'Tabla de equipos'!$B$3:$D$107,3,FALSE)))</f>
        <v/>
      </c>
      <c r="E1569" s="130" t="str">
        <f t="shared" si="25"/>
        <v/>
      </c>
      <c r="F1569" s="24"/>
      <c r="H1569" s="52"/>
      <c r="L1569" s="51"/>
    </row>
    <row r="1570" spans="3:12" ht="21" customHeight="1" x14ac:dyDescent="0.2">
      <c r="C1570" s="128" t="str">
        <f>IF(AND(D1570="",A1570=""),"",IF(ISBLANK(A1570)," ",VLOOKUP(A1570,'Tabla de equipos'!$B$3:$D$107,3,FALSE)))</f>
        <v/>
      </c>
      <c r="E1570" s="130" t="str">
        <f t="shared" si="25"/>
        <v/>
      </c>
      <c r="F1570" s="24"/>
      <c r="H1570" s="52"/>
      <c r="L1570" s="51"/>
    </row>
    <row r="1571" spans="3:12" ht="21" customHeight="1" x14ac:dyDescent="0.2">
      <c r="C1571" s="128" t="str">
        <f>IF(AND(D1571="",A1571=""),"",IF(ISBLANK(A1571)," ",VLOOKUP(A1571,'Tabla de equipos'!$B$3:$D$107,3,FALSE)))</f>
        <v/>
      </c>
      <c r="E1571" s="130" t="str">
        <f t="shared" si="25"/>
        <v/>
      </c>
      <c r="F1571" s="24"/>
      <c r="H1571" s="52"/>
      <c r="L1571" s="51"/>
    </row>
    <row r="1572" spans="3:12" ht="21" customHeight="1" x14ac:dyDescent="0.2">
      <c r="C1572" s="128" t="str">
        <f>IF(AND(D1572="",A1572=""),"",IF(ISBLANK(A1572)," ",VLOOKUP(A1572,'Tabla de equipos'!$B$3:$D$107,3,FALSE)))</f>
        <v/>
      </c>
      <c r="E1572" s="130" t="str">
        <f t="shared" si="25"/>
        <v/>
      </c>
      <c r="F1572" s="24"/>
      <c r="H1572" s="52"/>
      <c r="L1572" s="51"/>
    </row>
    <row r="1573" spans="3:12" ht="21" customHeight="1" x14ac:dyDescent="0.2">
      <c r="C1573" s="128" t="str">
        <f>IF(AND(D1573="",A1573=""),"",IF(ISBLANK(A1573)," ",VLOOKUP(A1573,'Tabla de equipos'!$B$3:$D$107,3,FALSE)))</f>
        <v/>
      </c>
      <c r="E1573" s="130" t="str">
        <f t="shared" si="25"/>
        <v/>
      </c>
      <c r="F1573" s="24"/>
      <c r="H1573" s="52"/>
      <c r="L1573" s="51"/>
    </row>
    <row r="1574" spans="3:12" ht="21" customHeight="1" x14ac:dyDescent="0.2">
      <c r="C1574" s="128" t="str">
        <f>IF(AND(D1574="",A1574=""),"",IF(ISBLANK(A1574)," ",VLOOKUP(A1574,'Tabla de equipos'!$B$3:$D$107,3,FALSE)))</f>
        <v/>
      </c>
      <c r="E1574" s="130" t="str">
        <f t="shared" si="25"/>
        <v/>
      </c>
      <c r="F1574" s="24"/>
      <c r="H1574" s="52"/>
      <c r="L1574" s="51"/>
    </row>
    <row r="1575" spans="3:12" ht="21" customHeight="1" x14ac:dyDescent="0.2">
      <c r="C1575" s="128" t="str">
        <f>IF(AND(D1575="",A1575=""),"",IF(ISBLANK(A1575)," ",VLOOKUP(A1575,'Tabla de equipos'!$B$3:$D$107,3,FALSE)))</f>
        <v/>
      </c>
      <c r="E1575" s="130" t="str">
        <f t="shared" si="25"/>
        <v/>
      </c>
      <c r="F1575" s="24"/>
      <c r="H1575" s="52"/>
      <c r="L1575" s="51"/>
    </row>
    <row r="1576" spans="3:12" ht="21" customHeight="1" x14ac:dyDescent="0.2">
      <c r="C1576" s="128" t="str">
        <f>IF(AND(D1576="",A1576=""),"",IF(ISBLANK(A1576)," ",VLOOKUP(A1576,'Tabla de equipos'!$B$3:$D$107,3,FALSE)))</f>
        <v/>
      </c>
      <c r="E1576" s="130" t="str">
        <f t="shared" si="25"/>
        <v/>
      </c>
      <c r="F1576" s="24"/>
      <c r="H1576" s="52"/>
      <c r="L1576" s="51"/>
    </row>
    <row r="1577" spans="3:12" ht="21" customHeight="1" x14ac:dyDescent="0.2">
      <c r="C1577" s="128" t="str">
        <f>IF(AND(D1577="",A1577=""),"",IF(ISBLANK(A1577)," ",VLOOKUP(A1577,'Tabla de equipos'!$B$3:$D$107,3,FALSE)))</f>
        <v/>
      </c>
      <c r="E1577" s="130" t="str">
        <f t="shared" si="25"/>
        <v/>
      </c>
      <c r="F1577" s="24"/>
      <c r="H1577" s="52"/>
      <c r="L1577" s="51"/>
    </row>
    <row r="1578" spans="3:12" ht="21" customHeight="1" x14ac:dyDescent="0.2">
      <c r="C1578" s="128" t="str">
        <f>IF(AND(D1578="",A1578=""),"",IF(ISBLANK(A1578)," ",VLOOKUP(A1578,'Tabla de equipos'!$B$3:$D$107,3,FALSE)))</f>
        <v/>
      </c>
      <c r="E1578" s="130" t="str">
        <f t="shared" si="25"/>
        <v/>
      </c>
      <c r="F1578" s="24"/>
      <c r="H1578" s="52"/>
      <c r="L1578" s="51"/>
    </row>
    <row r="1579" spans="3:12" ht="21" customHeight="1" x14ac:dyDescent="0.2">
      <c r="C1579" s="128" t="str">
        <f>IF(AND(D1579="",A1579=""),"",IF(ISBLANK(A1579)," ",VLOOKUP(A1579,'Tabla de equipos'!$B$3:$D$107,3,FALSE)))</f>
        <v/>
      </c>
      <c r="E1579" s="130" t="str">
        <f t="shared" si="25"/>
        <v/>
      </c>
      <c r="F1579" s="24"/>
      <c r="H1579" s="52"/>
      <c r="L1579" s="51"/>
    </row>
    <row r="1580" spans="3:12" ht="21" customHeight="1" x14ac:dyDescent="0.2">
      <c r="C1580" s="128" t="str">
        <f>IF(AND(D1580="",A1580=""),"",IF(ISBLANK(A1580)," ",VLOOKUP(A1580,'Tabla de equipos'!$B$3:$D$107,3,FALSE)))</f>
        <v/>
      </c>
      <c r="E1580" s="130" t="str">
        <f t="shared" si="25"/>
        <v/>
      </c>
      <c r="F1580" s="24"/>
      <c r="H1580" s="52"/>
      <c r="L1580" s="51"/>
    </row>
    <row r="1581" spans="3:12" ht="21" customHeight="1" x14ac:dyDescent="0.2">
      <c r="C1581" s="128" t="str">
        <f>IF(AND(D1581="",A1581=""),"",IF(ISBLANK(A1581)," ",VLOOKUP(A1581,'Tabla de equipos'!$B$3:$D$107,3,FALSE)))</f>
        <v/>
      </c>
      <c r="E1581" s="130" t="str">
        <f t="shared" si="25"/>
        <v/>
      </c>
      <c r="F1581" s="24"/>
      <c r="H1581" s="52"/>
      <c r="L1581" s="51"/>
    </row>
    <row r="1582" spans="3:12" ht="21" customHeight="1" x14ac:dyDescent="0.2">
      <c r="C1582" s="128" t="str">
        <f>IF(AND(D1582="",A1582=""),"",IF(ISBLANK(A1582)," ",VLOOKUP(A1582,'Tabla de equipos'!$B$3:$D$107,3,FALSE)))</f>
        <v/>
      </c>
      <c r="E1582" s="130" t="str">
        <f t="shared" si="25"/>
        <v/>
      </c>
      <c r="F1582" s="24"/>
      <c r="H1582" s="52"/>
      <c r="L1582" s="51"/>
    </row>
    <row r="1583" spans="3:12" ht="21" customHeight="1" x14ac:dyDescent="0.2">
      <c r="C1583" s="128" t="str">
        <f>IF(AND(D1583="",A1583=""),"",IF(ISBLANK(A1583)," ",VLOOKUP(A1583,'Tabla de equipos'!$B$3:$D$107,3,FALSE)))</f>
        <v/>
      </c>
      <c r="E1583" s="130" t="str">
        <f t="shared" si="25"/>
        <v/>
      </c>
      <c r="F1583" s="24"/>
      <c r="H1583" s="52"/>
      <c r="L1583" s="51"/>
    </row>
    <row r="1584" spans="3:12" ht="21" customHeight="1" x14ac:dyDescent="0.2">
      <c r="C1584" s="128" t="str">
        <f>IF(AND(D1584="",A1584=""),"",IF(ISBLANK(A1584)," ",VLOOKUP(A1584,'Tabla de equipos'!$B$3:$D$107,3,FALSE)))</f>
        <v/>
      </c>
      <c r="E1584" s="130" t="str">
        <f t="shared" si="25"/>
        <v/>
      </c>
      <c r="F1584" s="24"/>
      <c r="H1584" s="52"/>
      <c r="L1584" s="51"/>
    </row>
    <row r="1585" spans="3:12" ht="21" customHeight="1" x14ac:dyDescent="0.2">
      <c r="C1585" s="128" t="str">
        <f>IF(AND(D1585="",A1585=""),"",IF(ISBLANK(A1585)," ",VLOOKUP(A1585,'Tabla de equipos'!$B$3:$D$107,3,FALSE)))</f>
        <v/>
      </c>
      <c r="E1585" s="130" t="str">
        <f t="shared" si="25"/>
        <v/>
      </c>
      <c r="F1585" s="24"/>
      <c r="H1585" s="52"/>
      <c r="L1585" s="51"/>
    </row>
    <row r="1586" spans="3:12" ht="21" customHeight="1" x14ac:dyDescent="0.2">
      <c r="C1586" s="128" t="str">
        <f>IF(AND(D1586="",A1586=""),"",IF(ISBLANK(A1586)," ",VLOOKUP(A1586,'Tabla de equipos'!$B$3:$D$107,3,FALSE)))</f>
        <v/>
      </c>
      <c r="E1586" s="130" t="str">
        <f t="shared" si="25"/>
        <v/>
      </c>
      <c r="F1586" s="24"/>
      <c r="H1586" s="52"/>
      <c r="L1586" s="51"/>
    </row>
    <row r="1587" spans="3:12" ht="21" customHeight="1" x14ac:dyDescent="0.2">
      <c r="C1587" s="128" t="str">
        <f>IF(AND(D1587="",A1587=""),"",IF(ISBLANK(A1587)," ",VLOOKUP(A1587,'Tabla de equipos'!$B$3:$D$107,3,FALSE)))</f>
        <v/>
      </c>
      <c r="E1587" s="130" t="str">
        <f t="shared" si="25"/>
        <v/>
      </c>
      <c r="F1587" s="24"/>
      <c r="H1587" s="52"/>
      <c r="L1587" s="51"/>
    </row>
    <row r="1588" spans="3:12" ht="21" customHeight="1" x14ac:dyDescent="0.2">
      <c r="C1588" s="128" t="str">
        <f>IF(AND(D1588="",A1588=""),"",IF(ISBLANK(A1588)," ",VLOOKUP(A1588,'Tabla de equipos'!$B$3:$D$107,3,FALSE)))</f>
        <v/>
      </c>
      <c r="E1588" s="130" t="str">
        <f t="shared" si="25"/>
        <v/>
      </c>
      <c r="F1588" s="24"/>
      <c r="H1588" s="52"/>
      <c r="L1588" s="51"/>
    </row>
    <row r="1589" spans="3:12" ht="21" customHeight="1" x14ac:dyDescent="0.2">
      <c r="C1589" s="128" t="str">
        <f>IF(AND(D1589="",A1589=""),"",IF(ISBLANK(A1589)," ",VLOOKUP(A1589,'Tabla de equipos'!$B$3:$D$107,3,FALSE)))</f>
        <v/>
      </c>
      <c r="E1589" s="130" t="str">
        <f t="shared" si="25"/>
        <v/>
      </c>
      <c r="F1589" s="24"/>
      <c r="H1589" s="52"/>
      <c r="L1589" s="51"/>
    </row>
    <row r="1590" spans="3:12" ht="21" customHeight="1" x14ac:dyDescent="0.2">
      <c r="C1590" s="128" t="str">
        <f>IF(AND(D1590="",A1590=""),"",IF(ISBLANK(A1590)," ",VLOOKUP(A1590,'Tabla de equipos'!$B$3:$D$107,3,FALSE)))</f>
        <v/>
      </c>
      <c r="E1590" s="130" t="str">
        <f t="shared" si="25"/>
        <v/>
      </c>
      <c r="F1590" s="24"/>
      <c r="H1590" s="52"/>
      <c r="L1590" s="51"/>
    </row>
    <row r="1591" spans="3:12" ht="21" customHeight="1" x14ac:dyDescent="0.2">
      <c r="C1591" s="128" t="str">
        <f>IF(AND(D1591="",A1591=""),"",IF(ISBLANK(A1591)," ",VLOOKUP(A1591,'Tabla de equipos'!$B$3:$D$107,3,FALSE)))</f>
        <v/>
      </c>
      <c r="E1591" s="130" t="str">
        <f t="shared" si="25"/>
        <v/>
      </c>
      <c r="F1591" s="24"/>
      <c r="H1591" s="52"/>
      <c r="L1591" s="51"/>
    </row>
    <row r="1592" spans="3:12" ht="21" customHeight="1" x14ac:dyDescent="0.2">
      <c r="C1592" s="128" t="str">
        <f>IF(AND(D1592="",A1592=""),"",IF(ISBLANK(A1592)," ",VLOOKUP(A1592,'Tabla de equipos'!$B$3:$D$107,3,FALSE)))</f>
        <v/>
      </c>
      <c r="E1592" s="130" t="str">
        <f t="shared" si="25"/>
        <v/>
      </c>
      <c r="F1592" s="24"/>
      <c r="H1592" s="52"/>
      <c r="L1592" s="51"/>
    </row>
    <row r="1593" spans="3:12" ht="21" customHeight="1" x14ac:dyDescent="0.2">
      <c r="C1593" s="128" t="str">
        <f>IF(AND(D1593="",A1593=""),"",IF(ISBLANK(A1593)," ",VLOOKUP(A1593,'Tabla de equipos'!$B$3:$D$107,3,FALSE)))</f>
        <v/>
      </c>
      <c r="E1593" s="130" t="str">
        <f t="shared" si="25"/>
        <v/>
      </c>
      <c r="F1593" s="24"/>
      <c r="H1593" s="52"/>
      <c r="L1593" s="51"/>
    </row>
    <row r="1594" spans="3:12" ht="21" customHeight="1" x14ac:dyDescent="0.2">
      <c r="C1594" s="128" t="str">
        <f>IF(AND(D1594="",A1594=""),"",IF(ISBLANK(A1594)," ",VLOOKUP(A1594,'Tabla de equipos'!$B$3:$D$107,3,FALSE)))</f>
        <v/>
      </c>
      <c r="E1594" s="130" t="str">
        <f t="shared" si="25"/>
        <v/>
      </c>
      <c r="F1594" s="24"/>
      <c r="H1594" s="52"/>
      <c r="L1594" s="51"/>
    </row>
    <row r="1595" spans="3:12" ht="21" customHeight="1" x14ac:dyDescent="0.2">
      <c r="C1595" s="128" t="str">
        <f>IF(AND(D1595="",A1595=""),"",IF(ISBLANK(A1595)," ",VLOOKUP(A1595,'Tabla de equipos'!$B$3:$D$107,3,FALSE)))</f>
        <v/>
      </c>
      <c r="E1595" s="130" t="str">
        <f t="shared" si="25"/>
        <v/>
      </c>
      <c r="F1595" s="24"/>
      <c r="H1595" s="52"/>
      <c r="L1595" s="51"/>
    </row>
    <row r="1596" spans="3:12" ht="21" customHeight="1" x14ac:dyDescent="0.2">
      <c r="C1596" s="128" t="str">
        <f>IF(AND(D1596="",A1596=""),"",IF(ISBLANK(A1596)," ",VLOOKUP(A1596,'Tabla de equipos'!$B$3:$D$107,3,FALSE)))</f>
        <v/>
      </c>
      <c r="E1596" s="130" t="str">
        <f t="shared" si="25"/>
        <v/>
      </c>
      <c r="F1596" s="24"/>
      <c r="H1596" s="52"/>
      <c r="L1596" s="51"/>
    </row>
    <row r="1597" spans="3:12" ht="21" customHeight="1" x14ac:dyDescent="0.2">
      <c r="C1597" s="128" t="str">
        <f>IF(AND(D1597="",A1597=""),"",IF(ISBLANK(A1597)," ",VLOOKUP(A1597,'Tabla de equipos'!$B$3:$D$107,3,FALSE)))</f>
        <v/>
      </c>
      <c r="E1597" s="130" t="str">
        <f t="shared" si="25"/>
        <v/>
      </c>
      <c r="F1597" s="24"/>
      <c r="H1597" s="52"/>
      <c r="L1597" s="51"/>
    </row>
    <row r="1598" spans="3:12" ht="21" customHeight="1" x14ac:dyDescent="0.2">
      <c r="C1598" s="128" t="str">
        <f>IF(AND(D1598="",A1598=""),"",IF(ISBLANK(A1598)," ",VLOOKUP(A1598,'Tabla de equipos'!$B$3:$D$107,3,FALSE)))</f>
        <v/>
      </c>
      <c r="E1598" s="130" t="str">
        <f t="shared" si="25"/>
        <v/>
      </c>
      <c r="F1598" s="24"/>
      <c r="H1598" s="52"/>
      <c r="L1598" s="51"/>
    </row>
    <row r="1599" spans="3:12" ht="21" customHeight="1" x14ac:dyDescent="0.2">
      <c r="C1599" s="128" t="str">
        <f>IF(AND(D1599="",A1599=""),"",IF(ISBLANK(A1599)," ",VLOOKUP(A1599,'Tabla de equipos'!$B$3:$D$107,3,FALSE)))</f>
        <v/>
      </c>
      <c r="E1599" s="130" t="str">
        <f t="shared" si="25"/>
        <v/>
      </c>
      <c r="F1599" s="24"/>
      <c r="H1599" s="52"/>
      <c r="L1599" s="51"/>
    </row>
    <row r="1600" spans="3:12" ht="21" customHeight="1" x14ac:dyDescent="0.2">
      <c r="C1600" s="128" t="str">
        <f>IF(AND(D1600="",A1600=""),"",IF(ISBLANK(A1600)," ",VLOOKUP(A1600,'Tabla de equipos'!$B$3:$D$107,3,FALSE)))</f>
        <v/>
      </c>
      <c r="E1600" s="130" t="str">
        <f t="shared" si="25"/>
        <v/>
      </c>
      <c r="F1600" s="24"/>
      <c r="H1600" s="52"/>
      <c r="L1600" s="51"/>
    </row>
    <row r="1601" spans="3:12" ht="21" customHeight="1" x14ac:dyDescent="0.2">
      <c r="C1601" s="128" t="str">
        <f>IF(AND(D1601="",A1601=""),"",IF(ISBLANK(A1601)," ",VLOOKUP(A1601,'Tabla de equipos'!$B$3:$D$107,3,FALSE)))</f>
        <v/>
      </c>
      <c r="E1601" s="130" t="str">
        <f t="shared" si="25"/>
        <v/>
      </c>
      <c r="F1601" s="24"/>
      <c r="H1601" s="52"/>
      <c r="L1601" s="51"/>
    </row>
    <row r="1602" spans="3:12" ht="21" customHeight="1" x14ac:dyDescent="0.2">
      <c r="C1602" s="128" t="str">
        <f>IF(AND(D1602="",A1602=""),"",IF(ISBLANK(A1602)," ",VLOOKUP(A1602,'Tabla de equipos'!$B$3:$D$107,3,FALSE)))</f>
        <v/>
      </c>
      <c r="E1602" s="130" t="str">
        <f t="shared" si="25"/>
        <v/>
      </c>
      <c r="F1602" s="24"/>
      <c r="H1602" s="52"/>
      <c r="L1602" s="51"/>
    </row>
    <row r="1603" spans="3:12" ht="21" customHeight="1" x14ac:dyDescent="0.2">
      <c r="C1603" s="128" t="str">
        <f>IF(AND(D1603="",A1603=""),"",IF(ISBLANK(A1603)," ",VLOOKUP(A1603,'Tabla de equipos'!$B$3:$D$107,3,FALSE)))</f>
        <v/>
      </c>
      <c r="E1603" s="130" t="str">
        <f t="shared" si="25"/>
        <v/>
      </c>
      <c r="F1603" s="24"/>
      <c r="H1603" s="52"/>
      <c r="L1603" s="51"/>
    </row>
    <row r="1604" spans="3:12" ht="21" customHeight="1" x14ac:dyDescent="0.2">
      <c r="C1604" s="128" t="str">
        <f>IF(AND(D1604="",A1604=""),"",IF(ISBLANK(A1604)," ",VLOOKUP(A1604,'Tabla de equipos'!$B$3:$D$107,3,FALSE)))</f>
        <v/>
      </c>
      <c r="E1604" s="130" t="str">
        <f t="shared" si="25"/>
        <v/>
      </c>
      <c r="F1604" s="24"/>
      <c r="H1604" s="52"/>
      <c r="L1604" s="51"/>
    </row>
    <row r="1605" spans="3:12" ht="21" customHeight="1" x14ac:dyDescent="0.2">
      <c r="C1605" s="128" t="str">
        <f>IF(AND(D1605="",A1605=""),"",IF(ISBLANK(A1605)," ",VLOOKUP(A1605,'Tabla de equipos'!$B$3:$D$107,3,FALSE)))</f>
        <v/>
      </c>
      <c r="E1605" s="130" t="str">
        <f t="shared" si="25"/>
        <v/>
      </c>
      <c r="F1605" s="24"/>
      <c r="H1605" s="52"/>
      <c r="L1605" s="51"/>
    </row>
    <row r="1606" spans="3:12" ht="21" customHeight="1" x14ac:dyDescent="0.2">
      <c r="C1606" s="128" t="str">
        <f>IF(AND(D1606="",A1606=""),"",IF(ISBLANK(A1606)," ",VLOOKUP(A1606,'Tabla de equipos'!$B$3:$D$107,3,FALSE)))</f>
        <v/>
      </c>
      <c r="E1606" s="130" t="str">
        <f t="shared" si="25"/>
        <v/>
      </c>
      <c r="F1606" s="24"/>
      <c r="H1606" s="52"/>
      <c r="L1606" s="51"/>
    </row>
    <row r="1607" spans="3:12" ht="21" customHeight="1" x14ac:dyDescent="0.2">
      <c r="C1607" s="128" t="str">
        <f>IF(AND(D1607="",A1607=""),"",IF(ISBLANK(A1607)," ",VLOOKUP(A1607,'Tabla de equipos'!$B$3:$D$107,3,FALSE)))</f>
        <v/>
      </c>
      <c r="E1607" s="130" t="str">
        <f t="shared" si="25"/>
        <v/>
      </c>
      <c r="F1607" s="24"/>
      <c r="H1607" s="52"/>
      <c r="L1607" s="51"/>
    </row>
    <row r="1608" spans="3:12" ht="21" customHeight="1" x14ac:dyDescent="0.2">
      <c r="C1608" s="128" t="str">
        <f>IF(AND(D1608="",A1608=""),"",IF(ISBLANK(A1608)," ",VLOOKUP(A1608,'Tabla de equipos'!$B$3:$D$107,3,FALSE)))</f>
        <v/>
      </c>
      <c r="E1608" s="130" t="str">
        <f t="shared" si="25"/>
        <v/>
      </c>
      <c r="F1608" s="24"/>
      <c r="H1608" s="52"/>
      <c r="L1608" s="51"/>
    </row>
    <row r="1609" spans="3:12" ht="21" customHeight="1" x14ac:dyDescent="0.2">
      <c r="C1609" s="128" t="str">
        <f>IF(AND(D1609="",A1609=""),"",IF(ISBLANK(A1609)," ",VLOOKUP(A1609,'Tabla de equipos'!$B$3:$D$107,3,FALSE)))</f>
        <v/>
      </c>
      <c r="E1609" s="130" t="str">
        <f t="shared" si="25"/>
        <v/>
      </c>
      <c r="F1609" s="24"/>
      <c r="H1609" s="52"/>
      <c r="L1609" s="51"/>
    </row>
    <row r="1610" spans="3:12" ht="21" customHeight="1" x14ac:dyDescent="0.2">
      <c r="C1610" s="128" t="str">
        <f>IF(AND(D1610="",A1610=""),"",IF(ISBLANK(A1610)," ",VLOOKUP(A1610,'Tabla de equipos'!$B$3:$D$107,3,FALSE)))</f>
        <v/>
      </c>
      <c r="E1610" s="130" t="str">
        <f t="shared" si="25"/>
        <v/>
      </c>
      <c r="F1610" s="24"/>
      <c r="H1610" s="52"/>
      <c r="L1610" s="51"/>
    </row>
    <row r="1611" spans="3:12" ht="21" customHeight="1" x14ac:dyDescent="0.2">
      <c r="C1611" s="128" t="str">
        <f>IF(AND(D1611="",A1611=""),"",IF(ISBLANK(A1611)," ",VLOOKUP(A1611,'Tabla de equipos'!$B$3:$D$107,3,FALSE)))</f>
        <v/>
      </c>
      <c r="E1611" s="130" t="str">
        <f t="shared" si="25"/>
        <v/>
      </c>
      <c r="F1611" s="24"/>
      <c r="H1611" s="52"/>
      <c r="L1611" s="51"/>
    </row>
    <row r="1612" spans="3:12" ht="21" customHeight="1" x14ac:dyDescent="0.2">
      <c r="C1612" s="128" t="str">
        <f>IF(AND(D1612="",A1612=""),"",IF(ISBLANK(A1612)," ",VLOOKUP(A1612,'Tabla de equipos'!$B$3:$D$107,3,FALSE)))</f>
        <v/>
      </c>
      <c r="E1612" s="130" t="str">
        <f t="shared" si="25"/>
        <v/>
      </c>
      <c r="F1612" s="24"/>
      <c r="H1612" s="52"/>
      <c r="L1612" s="51"/>
    </row>
    <row r="1613" spans="3:12" ht="21" customHeight="1" x14ac:dyDescent="0.2">
      <c r="C1613" s="128" t="str">
        <f>IF(AND(D1613="",A1613=""),"",IF(ISBLANK(A1613)," ",VLOOKUP(A1613,'Tabla de equipos'!$B$3:$D$107,3,FALSE)))</f>
        <v/>
      </c>
      <c r="E1613" s="130" t="str">
        <f t="shared" si="25"/>
        <v/>
      </c>
      <c r="F1613" s="24"/>
      <c r="H1613" s="52"/>
      <c r="L1613" s="51"/>
    </row>
    <row r="1614" spans="3:12" ht="21" customHeight="1" x14ac:dyDescent="0.2">
      <c r="C1614" s="128" t="str">
        <f>IF(AND(D1614="",A1614=""),"",IF(ISBLANK(A1614)," ",VLOOKUP(A1614,'Tabla de equipos'!$B$3:$D$107,3,FALSE)))</f>
        <v/>
      </c>
      <c r="E1614" s="130" t="str">
        <f t="shared" si="25"/>
        <v/>
      </c>
      <c r="F1614" s="24"/>
      <c r="H1614" s="52"/>
      <c r="L1614" s="51"/>
    </row>
    <row r="1615" spans="3:12" ht="21" customHeight="1" x14ac:dyDescent="0.2">
      <c r="C1615" s="128" t="str">
        <f>IF(AND(D1615="",A1615=""),"",IF(ISBLANK(A1615)," ",VLOOKUP(A1615,'Tabla de equipos'!$B$3:$D$107,3,FALSE)))</f>
        <v/>
      </c>
      <c r="E1615" s="130" t="str">
        <f t="shared" si="25"/>
        <v/>
      </c>
      <c r="F1615" s="24"/>
      <c r="H1615" s="52"/>
      <c r="L1615" s="51"/>
    </row>
    <row r="1616" spans="3:12" ht="21" customHeight="1" x14ac:dyDescent="0.2">
      <c r="C1616" s="128" t="str">
        <f>IF(AND(D1616="",A1616=""),"",IF(ISBLANK(A1616)," ",VLOOKUP(A1616,'Tabla de equipos'!$B$3:$D$107,3,FALSE)))</f>
        <v/>
      </c>
      <c r="E1616" s="130" t="str">
        <f t="shared" si="25"/>
        <v/>
      </c>
      <c r="F1616" s="24"/>
      <c r="H1616" s="52"/>
      <c r="L1616" s="51"/>
    </row>
    <row r="1617" spans="3:12" ht="21" customHeight="1" x14ac:dyDescent="0.2">
      <c r="C1617" s="128" t="str">
        <f>IF(AND(D1617="",A1617=""),"",IF(ISBLANK(A1617)," ",VLOOKUP(A1617,'Tabla de equipos'!$B$3:$D$107,3,FALSE)))</f>
        <v/>
      </c>
      <c r="E1617" s="130" t="str">
        <f t="shared" si="25"/>
        <v/>
      </c>
      <c r="F1617" s="24"/>
      <c r="H1617" s="52"/>
      <c r="L1617" s="51"/>
    </row>
    <row r="1618" spans="3:12" ht="21" customHeight="1" x14ac:dyDescent="0.2">
      <c r="C1618" s="128" t="str">
        <f>IF(AND(D1618="",A1618=""),"",IF(ISBLANK(A1618)," ",VLOOKUP(A1618,'Tabla de equipos'!$B$3:$D$107,3,FALSE)))</f>
        <v/>
      </c>
      <c r="E1618" s="130" t="str">
        <f t="shared" ref="E1618:E1681" si="26">IF(AND(D1618="",A1618=""),"",IF(AND(A1618="",D1618&gt;0),"Falta especificar equipo/soporte",IF(AND(D1618&gt;0,A1618&lt;&gt;""),"","Falta incluir unidades")))</f>
        <v/>
      </c>
      <c r="F1618" s="24"/>
      <c r="H1618" s="52"/>
      <c r="L1618" s="51"/>
    </row>
    <row r="1619" spans="3:12" ht="21" customHeight="1" x14ac:dyDescent="0.2">
      <c r="C1619" s="128" t="str">
        <f>IF(AND(D1619="",A1619=""),"",IF(ISBLANK(A1619)," ",VLOOKUP(A1619,'Tabla de equipos'!$B$3:$D$107,3,FALSE)))</f>
        <v/>
      </c>
      <c r="E1619" s="130" t="str">
        <f t="shared" si="26"/>
        <v/>
      </c>
      <c r="F1619" s="24"/>
      <c r="H1619" s="52"/>
      <c r="L1619" s="51"/>
    </row>
    <row r="1620" spans="3:12" ht="21" customHeight="1" x14ac:dyDescent="0.2">
      <c r="C1620" s="128" t="str">
        <f>IF(AND(D1620="",A1620=""),"",IF(ISBLANK(A1620)," ",VLOOKUP(A1620,'Tabla de equipos'!$B$3:$D$107,3,FALSE)))</f>
        <v/>
      </c>
      <c r="E1620" s="130" t="str">
        <f t="shared" si="26"/>
        <v/>
      </c>
      <c r="F1620" s="24"/>
      <c r="H1620" s="52"/>
      <c r="L1620" s="51"/>
    </row>
    <row r="1621" spans="3:12" ht="21" customHeight="1" x14ac:dyDescent="0.2">
      <c r="C1621" s="128" t="str">
        <f>IF(AND(D1621="",A1621=""),"",IF(ISBLANK(A1621)," ",VLOOKUP(A1621,'Tabla de equipos'!$B$3:$D$107,3,FALSE)))</f>
        <v/>
      </c>
      <c r="E1621" s="130" t="str">
        <f t="shared" si="26"/>
        <v/>
      </c>
      <c r="F1621" s="24"/>
      <c r="H1621" s="52"/>
      <c r="L1621" s="51"/>
    </row>
    <row r="1622" spans="3:12" ht="21" customHeight="1" x14ac:dyDescent="0.2">
      <c r="C1622" s="128" t="str">
        <f>IF(AND(D1622="",A1622=""),"",IF(ISBLANK(A1622)," ",VLOOKUP(A1622,'Tabla de equipos'!$B$3:$D$107,3,FALSE)))</f>
        <v/>
      </c>
      <c r="E1622" s="130" t="str">
        <f t="shared" si="26"/>
        <v/>
      </c>
      <c r="F1622" s="24"/>
      <c r="H1622" s="52"/>
      <c r="L1622" s="51"/>
    </row>
    <row r="1623" spans="3:12" ht="21" customHeight="1" x14ac:dyDescent="0.2">
      <c r="C1623" s="128" t="str">
        <f>IF(AND(D1623="",A1623=""),"",IF(ISBLANK(A1623)," ",VLOOKUP(A1623,'Tabla de equipos'!$B$3:$D$107,3,FALSE)))</f>
        <v/>
      </c>
      <c r="E1623" s="130" t="str">
        <f t="shared" si="26"/>
        <v/>
      </c>
      <c r="F1623" s="24"/>
      <c r="H1623" s="52"/>
      <c r="L1623" s="51"/>
    </row>
    <row r="1624" spans="3:12" ht="21" customHeight="1" x14ac:dyDescent="0.2">
      <c r="C1624" s="128" t="str">
        <f>IF(AND(D1624="",A1624=""),"",IF(ISBLANK(A1624)," ",VLOOKUP(A1624,'Tabla de equipos'!$B$3:$D$107,3,FALSE)))</f>
        <v/>
      </c>
      <c r="E1624" s="130" t="str">
        <f t="shared" si="26"/>
        <v/>
      </c>
      <c r="F1624" s="24"/>
      <c r="H1624" s="52"/>
      <c r="L1624" s="51"/>
    </row>
    <row r="1625" spans="3:12" ht="21" customHeight="1" x14ac:dyDescent="0.2">
      <c r="C1625" s="128" t="str">
        <f>IF(AND(D1625="",A1625=""),"",IF(ISBLANK(A1625)," ",VLOOKUP(A1625,'Tabla de equipos'!$B$3:$D$107,3,FALSE)))</f>
        <v/>
      </c>
      <c r="E1625" s="130" t="str">
        <f t="shared" si="26"/>
        <v/>
      </c>
      <c r="F1625" s="24"/>
      <c r="H1625" s="52"/>
      <c r="L1625" s="51"/>
    </row>
    <row r="1626" spans="3:12" ht="21" customHeight="1" x14ac:dyDescent="0.2">
      <c r="C1626" s="128" t="str">
        <f>IF(AND(D1626="",A1626=""),"",IF(ISBLANK(A1626)," ",VLOOKUP(A1626,'Tabla de equipos'!$B$3:$D$107,3,FALSE)))</f>
        <v/>
      </c>
      <c r="E1626" s="130" t="str">
        <f t="shared" si="26"/>
        <v/>
      </c>
      <c r="F1626" s="24"/>
      <c r="H1626" s="52"/>
      <c r="L1626" s="51"/>
    </row>
    <row r="1627" spans="3:12" ht="21" customHeight="1" x14ac:dyDescent="0.2">
      <c r="C1627" s="128" t="str">
        <f>IF(AND(D1627="",A1627=""),"",IF(ISBLANK(A1627)," ",VLOOKUP(A1627,'Tabla de equipos'!$B$3:$D$107,3,FALSE)))</f>
        <v/>
      </c>
      <c r="E1627" s="130" t="str">
        <f t="shared" si="26"/>
        <v/>
      </c>
      <c r="F1627" s="24"/>
      <c r="H1627" s="52"/>
      <c r="L1627" s="51"/>
    </row>
    <row r="1628" spans="3:12" ht="21" customHeight="1" x14ac:dyDescent="0.2">
      <c r="C1628" s="128" t="str">
        <f>IF(AND(D1628="",A1628=""),"",IF(ISBLANK(A1628)," ",VLOOKUP(A1628,'Tabla de equipos'!$B$3:$D$107,3,FALSE)))</f>
        <v/>
      </c>
      <c r="E1628" s="130" t="str">
        <f t="shared" si="26"/>
        <v/>
      </c>
      <c r="F1628" s="24"/>
      <c r="H1628" s="52"/>
      <c r="L1628" s="51"/>
    </row>
    <row r="1629" spans="3:12" ht="21" customHeight="1" x14ac:dyDescent="0.2">
      <c r="C1629" s="128" t="str">
        <f>IF(AND(D1629="",A1629=""),"",IF(ISBLANK(A1629)," ",VLOOKUP(A1629,'Tabla de equipos'!$B$3:$D$107,3,FALSE)))</f>
        <v/>
      </c>
      <c r="E1629" s="130" t="str">
        <f t="shared" si="26"/>
        <v/>
      </c>
      <c r="F1629" s="24"/>
      <c r="H1629" s="52"/>
      <c r="L1629" s="51"/>
    </row>
    <row r="1630" spans="3:12" ht="21" customHeight="1" x14ac:dyDescent="0.2">
      <c r="C1630" s="128" t="str">
        <f>IF(AND(D1630="",A1630=""),"",IF(ISBLANK(A1630)," ",VLOOKUP(A1630,'Tabla de equipos'!$B$3:$D$107,3,FALSE)))</f>
        <v/>
      </c>
      <c r="E1630" s="130" t="str">
        <f t="shared" si="26"/>
        <v/>
      </c>
      <c r="F1630" s="24"/>
      <c r="H1630" s="52"/>
      <c r="L1630" s="51"/>
    </row>
    <row r="1631" spans="3:12" ht="21" customHeight="1" x14ac:dyDescent="0.2">
      <c r="C1631" s="128" t="str">
        <f>IF(AND(D1631="",A1631=""),"",IF(ISBLANK(A1631)," ",VLOOKUP(A1631,'Tabla de equipos'!$B$3:$D$107,3,FALSE)))</f>
        <v/>
      </c>
      <c r="E1631" s="130" t="str">
        <f t="shared" si="26"/>
        <v/>
      </c>
      <c r="F1631" s="24"/>
      <c r="H1631" s="52"/>
      <c r="L1631" s="51"/>
    </row>
    <row r="1632" spans="3:12" ht="21" customHeight="1" x14ac:dyDescent="0.2">
      <c r="C1632" s="128" t="str">
        <f>IF(AND(D1632="",A1632=""),"",IF(ISBLANK(A1632)," ",VLOOKUP(A1632,'Tabla de equipos'!$B$3:$D$107,3,FALSE)))</f>
        <v/>
      </c>
      <c r="E1632" s="130" t="str">
        <f t="shared" si="26"/>
        <v/>
      </c>
      <c r="F1632" s="24"/>
      <c r="H1632" s="52"/>
      <c r="L1632" s="51"/>
    </row>
    <row r="1633" spans="3:12" ht="21" customHeight="1" x14ac:dyDescent="0.2">
      <c r="C1633" s="128" t="str">
        <f>IF(AND(D1633="",A1633=""),"",IF(ISBLANK(A1633)," ",VLOOKUP(A1633,'Tabla de equipos'!$B$3:$D$107,3,FALSE)))</f>
        <v/>
      </c>
      <c r="E1633" s="130" t="str">
        <f t="shared" si="26"/>
        <v/>
      </c>
      <c r="F1633" s="24"/>
      <c r="H1633" s="52"/>
      <c r="L1633" s="51"/>
    </row>
    <row r="1634" spans="3:12" ht="21" customHeight="1" x14ac:dyDescent="0.2">
      <c r="C1634" s="128" t="str">
        <f>IF(AND(D1634="",A1634=""),"",IF(ISBLANK(A1634)," ",VLOOKUP(A1634,'Tabla de equipos'!$B$3:$D$107,3,FALSE)))</f>
        <v/>
      </c>
      <c r="E1634" s="130" t="str">
        <f t="shared" si="26"/>
        <v/>
      </c>
      <c r="F1634" s="24"/>
      <c r="H1634" s="52"/>
      <c r="L1634" s="51"/>
    </row>
    <row r="1635" spans="3:12" ht="21" customHeight="1" x14ac:dyDescent="0.2">
      <c r="C1635" s="128" t="str">
        <f>IF(AND(D1635="",A1635=""),"",IF(ISBLANK(A1635)," ",VLOOKUP(A1635,'Tabla de equipos'!$B$3:$D$107,3,FALSE)))</f>
        <v/>
      </c>
      <c r="E1635" s="130" t="str">
        <f t="shared" si="26"/>
        <v/>
      </c>
      <c r="F1635" s="24"/>
      <c r="H1635" s="52"/>
      <c r="L1635" s="51"/>
    </row>
    <row r="1636" spans="3:12" ht="21" customHeight="1" x14ac:dyDescent="0.2">
      <c r="C1636" s="128" t="str">
        <f>IF(AND(D1636="",A1636=""),"",IF(ISBLANK(A1636)," ",VLOOKUP(A1636,'Tabla de equipos'!$B$3:$D$107,3,FALSE)))</f>
        <v/>
      </c>
      <c r="E1636" s="130" t="str">
        <f t="shared" si="26"/>
        <v/>
      </c>
      <c r="F1636" s="24"/>
      <c r="H1636" s="52"/>
      <c r="L1636" s="51"/>
    </row>
    <row r="1637" spans="3:12" ht="21" customHeight="1" x14ac:dyDescent="0.2">
      <c r="C1637" s="128" t="str">
        <f>IF(AND(D1637="",A1637=""),"",IF(ISBLANK(A1637)," ",VLOOKUP(A1637,'Tabla de equipos'!$B$3:$D$107,3,FALSE)))</f>
        <v/>
      </c>
      <c r="E1637" s="130" t="str">
        <f t="shared" si="26"/>
        <v/>
      </c>
      <c r="F1637" s="24"/>
      <c r="H1637" s="52"/>
      <c r="L1637" s="51"/>
    </row>
    <row r="1638" spans="3:12" ht="21" customHeight="1" x14ac:dyDescent="0.2">
      <c r="C1638" s="128" t="str">
        <f>IF(AND(D1638="",A1638=""),"",IF(ISBLANK(A1638)," ",VLOOKUP(A1638,'Tabla de equipos'!$B$3:$D$107,3,FALSE)))</f>
        <v/>
      </c>
      <c r="E1638" s="130" t="str">
        <f t="shared" si="26"/>
        <v/>
      </c>
      <c r="F1638" s="24"/>
      <c r="H1638" s="52"/>
      <c r="L1638" s="51"/>
    </row>
    <row r="1639" spans="3:12" ht="21" customHeight="1" x14ac:dyDescent="0.2">
      <c r="C1639" s="128" t="str">
        <f>IF(AND(D1639="",A1639=""),"",IF(ISBLANK(A1639)," ",VLOOKUP(A1639,'Tabla de equipos'!$B$3:$D$107,3,FALSE)))</f>
        <v/>
      </c>
      <c r="E1639" s="130" t="str">
        <f t="shared" si="26"/>
        <v/>
      </c>
      <c r="F1639" s="24"/>
      <c r="H1639" s="52"/>
      <c r="L1639" s="51"/>
    </row>
    <row r="1640" spans="3:12" ht="21" customHeight="1" x14ac:dyDescent="0.2">
      <c r="C1640" s="128" t="str">
        <f>IF(AND(D1640="",A1640=""),"",IF(ISBLANK(A1640)," ",VLOOKUP(A1640,'Tabla de equipos'!$B$3:$D$107,3,FALSE)))</f>
        <v/>
      </c>
      <c r="E1640" s="130" t="str">
        <f t="shared" si="26"/>
        <v/>
      </c>
      <c r="F1640" s="24"/>
      <c r="H1640" s="52"/>
      <c r="L1640" s="51"/>
    </row>
    <row r="1641" spans="3:12" ht="21" customHeight="1" x14ac:dyDescent="0.2">
      <c r="C1641" s="128" t="str">
        <f>IF(AND(D1641="",A1641=""),"",IF(ISBLANK(A1641)," ",VLOOKUP(A1641,'Tabla de equipos'!$B$3:$D$107,3,FALSE)))</f>
        <v/>
      </c>
      <c r="E1641" s="130" t="str">
        <f t="shared" si="26"/>
        <v/>
      </c>
      <c r="F1641" s="24"/>
      <c r="H1641" s="52"/>
      <c r="L1641" s="51"/>
    </row>
    <row r="1642" spans="3:12" ht="21" customHeight="1" x14ac:dyDescent="0.2">
      <c r="C1642" s="128" t="str">
        <f>IF(AND(D1642="",A1642=""),"",IF(ISBLANK(A1642)," ",VLOOKUP(A1642,'Tabla de equipos'!$B$3:$D$107,3,FALSE)))</f>
        <v/>
      </c>
      <c r="E1642" s="130" t="str">
        <f t="shared" si="26"/>
        <v/>
      </c>
      <c r="F1642" s="24"/>
      <c r="H1642" s="52"/>
      <c r="L1642" s="51"/>
    </row>
    <row r="1643" spans="3:12" ht="21" customHeight="1" x14ac:dyDescent="0.2">
      <c r="C1643" s="128" t="str">
        <f>IF(AND(D1643="",A1643=""),"",IF(ISBLANK(A1643)," ",VLOOKUP(A1643,'Tabla de equipos'!$B$3:$D$107,3,FALSE)))</f>
        <v/>
      </c>
      <c r="E1643" s="130" t="str">
        <f t="shared" si="26"/>
        <v/>
      </c>
      <c r="F1643" s="24"/>
      <c r="H1643" s="52"/>
      <c r="L1643" s="51"/>
    </row>
    <row r="1644" spans="3:12" ht="21" customHeight="1" x14ac:dyDescent="0.2">
      <c r="C1644" s="128" t="str">
        <f>IF(AND(D1644="",A1644=""),"",IF(ISBLANK(A1644)," ",VLOOKUP(A1644,'Tabla de equipos'!$B$3:$D$107,3,FALSE)))</f>
        <v/>
      </c>
      <c r="E1644" s="130" t="str">
        <f t="shared" si="26"/>
        <v/>
      </c>
      <c r="F1644" s="24"/>
      <c r="H1644" s="52"/>
      <c r="L1644" s="51"/>
    </row>
    <row r="1645" spans="3:12" ht="21" customHeight="1" x14ac:dyDescent="0.2">
      <c r="C1645" s="128" t="str">
        <f>IF(AND(D1645="",A1645=""),"",IF(ISBLANK(A1645)," ",VLOOKUP(A1645,'Tabla de equipos'!$B$3:$D$107,3,FALSE)))</f>
        <v/>
      </c>
      <c r="E1645" s="130" t="str">
        <f t="shared" si="26"/>
        <v/>
      </c>
      <c r="F1645" s="24"/>
      <c r="H1645" s="52"/>
      <c r="L1645" s="51"/>
    </row>
    <row r="1646" spans="3:12" ht="21" customHeight="1" x14ac:dyDescent="0.2">
      <c r="C1646" s="128" t="str">
        <f>IF(AND(D1646="",A1646=""),"",IF(ISBLANK(A1646)," ",VLOOKUP(A1646,'Tabla de equipos'!$B$3:$D$107,3,FALSE)))</f>
        <v/>
      </c>
      <c r="E1646" s="130" t="str">
        <f t="shared" si="26"/>
        <v/>
      </c>
      <c r="F1646" s="24"/>
      <c r="H1646" s="52"/>
      <c r="L1646" s="51"/>
    </row>
    <row r="1647" spans="3:12" ht="21" customHeight="1" x14ac:dyDescent="0.2">
      <c r="C1647" s="128" t="str">
        <f>IF(AND(D1647="",A1647=""),"",IF(ISBLANK(A1647)," ",VLOOKUP(A1647,'Tabla de equipos'!$B$3:$D$107,3,FALSE)))</f>
        <v/>
      </c>
      <c r="E1647" s="130" t="str">
        <f t="shared" si="26"/>
        <v/>
      </c>
      <c r="F1647" s="24"/>
      <c r="H1647" s="52"/>
      <c r="L1647" s="51"/>
    </row>
    <row r="1648" spans="3:12" ht="21" customHeight="1" x14ac:dyDescent="0.2">
      <c r="C1648" s="128" t="str">
        <f>IF(AND(D1648="",A1648=""),"",IF(ISBLANK(A1648)," ",VLOOKUP(A1648,'Tabla de equipos'!$B$3:$D$107,3,FALSE)))</f>
        <v/>
      </c>
      <c r="E1648" s="130" t="str">
        <f t="shared" si="26"/>
        <v/>
      </c>
      <c r="F1648" s="24"/>
      <c r="H1648" s="52"/>
      <c r="L1648" s="51"/>
    </row>
    <row r="1649" spans="3:12" ht="21" customHeight="1" x14ac:dyDescent="0.2">
      <c r="C1649" s="128" t="str">
        <f>IF(AND(D1649="",A1649=""),"",IF(ISBLANK(A1649)," ",VLOOKUP(A1649,'Tabla de equipos'!$B$3:$D$107,3,FALSE)))</f>
        <v/>
      </c>
      <c r="E1649" s="130" t="str">
        <f t="shared" si="26"/>
        <v/>
      </c>
      <c r="F1649" s="24"/>
      <c r="H1649" s="52"/>
      <c r="L1649" s="51"/>
    </row>
    <row r="1650" spans="3:12" ht="21" customHeight="1" x14ac:dyDescent="0.2">
      <c r="C1650" s="128" t="str">
        <f>IF(AND(D1650="",A1650=""),"",IF(ISBLANK(A1650)," ",VLOOKUP(A1650,'Tabla de equipos'!$B$3:$D$107,3,FALSE)))</f>
        <v/>
      </c>
      <c r="E1650" s="130" t="str">
        <f t="shared" si="26"/>
        <v/>
      </c>
      <c r="F1650" s="24"/>
      <c r="H1650" s="52"/>
      <c r="L1650" s="51"/>
    </row>
    <row r="1651" spans="3:12" ht="21" customHeight="1" x14ac:dyDescent="0.2">
      <c r="C1651" s="128" t="str">
        <f>IF(AND(D1651="",A1651=""),"",IF(ISBLANK(A1651)," ",VLOOKUP(A1651,'Tabla de equipos'!$B$3:$D$107,3,FALSE)))</f>
        <v/>
      </c>
      <c r="E1651" s="130" t="str">
        <f t="shared" si="26"/>
        <v/>
      </c>
      <c r="F1651" s="24"/>
      <c r="H1651" s="52"/>
      <c r="L1651" s="51"/>
    </row>
    <row r="1652" spans="3:12" ht="21" customHeight="1" x14ac:dyDescent="0.2">
      <c r="C1652" s="128" t="str">
        <f>IF(AND(D1652="",A1652=""),"",IF(ISBLANK(A1652)," ",VLOOKUP(A1652,'Tabla de equipos'!$B$3:$D$107,3,FALSE)))</f>
        <v/>
      </c>
      <c r="E1652" s="130" t="str">
        <f t="shared" si="26"/>
        <v/>
      </c>
      <c r="F1652" s="24"/>
      <c r="H1652" s="52"/>
      <c r="L1652" s="51"/>
    </row>
    <row r="1653" spans="3:12" ht="21" customHeight="1" x14ac:dyDescent="0.2">
      <c r="C1653" s="128" t="str">
        <f>IF(AND(D1653="",A1653=""),"",IF(ISBLANK(A1653)," ",VLOOKUP(A1653,'Tabla de equipos'!$B$3:$D$107,3,FALSE)))</f>
        <v/>
      </c>
      <c r="E1653" s="130" t="str">
        <f t="shared" si="26"/>
        <v/>
      </c>
      <c r="F1653" s="24"/>
      <c r="H1653" s="52"/>
      <c r="L1653" s="51"/>
    </row>
    <row r="1654" spans="3:12" ht="21" customHeight="1" x14ac:dyDescent="0.2">
      <c r="C1654" s="128" t="str">
        <f>IF(AND(D1654="",A1654=""),"",IF(ISBLANK(A1654)," ",VLOOKUP(A1654,'Tabla de equipos'!$B$3:$D$107,3,FALSE)))</f>
        <v/>
      </c>
      <c r="E1654" s="130" t="str">
        <f t="shared" si="26"/>
        <v/>
      </c>
      <c r="F1654" s="24"/>
      <c r="H1654" s="52"/>
      <c r="L1654" s="51"/>
    </row>
    <row r="1655" spans="3:12" ht="21" customHeight="1" x14ac:dyDescent="0.2">
      <c r="C1655" s="128" t="str">
        <f>IF(AND(D1655="",A1655=""),"",IF(ISBLANK(A1655)," ",VLOOKUP(A1655,'Tabla de equipos'!$B$3:$D$107,3,FALSE)))</f>
        <v/>
      </c>
      <c r="E1655" s="130" t="str">
        <f t="shared" si="26"/>
        <v/>
      </c>
      <c r="F1655" s="24"/>
      <c r="H1655" s="52"/>
      <c r="L1655" s="51"/>
    </row>
    <row r="1656" spans="3:12" ht="21" customHeight="1" x14ac:dyDescent="0.2">
      <c r="C1656" s="128" t="str">
        <f>IF(AND(D1656="",A1656=""),"",IF(ISBLANK(A1656)," ",VLOOKUP(A1656,'Tabla de equipos'!$B$3:$D$107,3,FALSE)))</f>
        <v/>
      </c>
      <c r="E1656" s="130" t="str">
        <f t="shared" si="26"/>
        <v/>
      </c>
      <c r="F1656" s="24"/>
      <c r="H1656" s="52"/>
      <c r="L1656" s="51"/>
    </row>
    <row r="1657" spans="3:12" ht="21" customHeight="1" x14ac:dyDescent="0.2">
      <c r="C1657" s="128" t="str">
        <f>IF(AND(D1657="",A1657=""),"",IF(ISBLANK(A1657)," ",VLOOKUP(A1657,'Tabla de equipos'!$B$3:$D$107,3,FALSE)))</f>
        <v/>
      </c>
      <c r="E1657" s="130" t="str">
        <f t="shared" si="26"/>
        <v/>
      </c>
      <c r="F1657" s="24"/>
      <c r="H1657" s="52"/>
      <c r="L1657" s="51"/>
    </row>
    <row r="1658" spans="3:12" ht="21" customHeight="1" x14ac:dyDescent="0.2">
      <c r="C1658" s="128" t="str">
        <f>IF(AND(D1658="",A1658=""),"",IF(ISBLANK(A1658)," ",VLOOKUP(A1658,'Tabla de equipos'!$B$3:$D$107,3,FALSE)))</f>
        <v/>
      </c>
      <c r="E1658" s="130" t="str">
        <f t="shared" si="26"/>
        <v/>
      </c>
      <c r="F1658" s="24"/>
      <c r="H1658" s="52"/>
      <c r="L1658" s="51"/>
    </row>
    <row r="1659" spans="3:12" ht="21" customHeight="1" x14ac:dyDescent="0.2">
      <c r="C1659" s="128" t="str">
        <f>IF(AND(D1659="",A1659=""),"",IF(ISBLANK(A1659)," ",VLOOKUP(A1659,'Tabla de equipos'!$B$3:$D$107,3,FALSE)))</f>
        <v/>
      </c>
      <c r="E1659" s="130" t="str">
        <f t="shared" si="26"/>
        <v/>
      </c>
      <c r="F1659" s="24"/>
      <c r="H1659" s="52"/>
      <c r="L1659" s="51"/>
    </row>
    <row r="1660" spans="3:12" ht="21" customHeight="1" x14ac:dyDescent="0.2">
      <c r="C1660" s="128" t="str">
        <f>IF(AND(D1660="",A1660=""),"",IF(ISBLANK(A1660)," ",VLOOKUP(A1660,'Tabla de equipos'!$B$3:$D$107,3,FALSE)))</f>
        <v/>
      </c>
      <c r="E1660" s="130" t="str">
        <f t="shared" si="26"/>
        <v/>
      </c>
      <c r="F1660" s="24"/>
      <c r="H1660" s="52"/>
      <c r="L1660" s="51"/>
    </row>
    <row r="1661" spans="3:12" ht="21" customHeight="1" x14ac:dyDescent="0.2">
      <c r="C1661" s="128" t="str">
        <f>IF(AND(D1661="",A1661=""),"",IF(ISBLANK(A1661)," ",VLOOKUP(A1661,'Tabla de equipos'!$B$3:$D$107,3,FALSE)))</f>
        <v/>
      </c>
      <c r="E1661" s="130" t="str">
        <f t="shared" si="26"/>
        <v/>
      </c>
      <c r="F1661" s="24"/>
      <c r="H1661" s="52"/>
      <c r="L1661" s="51"/>
    </row>
    <row r="1662" spans="3:12" ht="21" customHeight="1" x14ac:dyDescent="0.2">
      <c r="C1662" s="128" t="str">
        <f>IF(AND(D1662="",A1662=""),"",IF(ISBLANK(A1662)," ",VLOOKUP(A1662,'Tabla de equipos'!$B$3:$D$107,3,FALSE)))</f>
        <v/>
      </c>
      <c r="E1662" s="130" t="str">
        <f t="shared" si="26"/>
        <v/>
      </c>
      <c r="F1662" s="24"/>
      <c r="H1662" s="52"/>
      <c r="L1662" s="51"/>
    </row>
    <row r="1663" spans="3:12" ht="21" customHeight="1" x14ac:dyDescent="0.2">
      <c r="C1663" s="128" t="str">
        <f>IF(AND(D1663="",A1663=""),"",IF(ISBLANK(A1663)," ",VLOOKUP(A1663,'Tabla de equipos'!$B$3:$D$107,3,FALSE)))</f>
        <v/>
      </c>
      <c r="E1663" s="130" t="str">
        <f t="shared" si="26"/>
        <v/>
      </c>
      <c r="F1663" s="24"/>
      <c r="H1663" s="52"/>
      <c r="L1663" s="51"/>
    </row>
    <row r="1664" spans="3:12" ht="21" customHeight="1" x14ac:dyDescent="0.2">
      <c r="C1664" s="128" t="str">
        <f>IF(AND(D1664="",A1664=""),"",IF(ISBLANK(A1664)," ",VLOOKUP(A1664,'Tabla de equipos'!$B$3:$D$107,3,FALSE)))</f>
        <v/>
      </c>
      <c r="E1664" s="130" t="str">
        <f t="shared" si="26"/>
        <v/>
      </c>
      <c r="F1664" s="24"/>
      <c r="H1664" s="52"/>
      <c r="L1664" s="51"/>
    </row>
    <row r="1665" spans="3:12" ht="21" customHeight="1" x14ac:dyDescent="0.2">
      <c r="C1665" s="128" t="str">
        <f>IF(AND(D1665="",A1665=""),"",IF(ISBLANK(A1665)," ",VLOOKUP(A1665,'Tabla de equipos'!$B$3:$D$107,3,FALSE)))</f>
        <v/>
      </c>
      <c r="E1665" s="130" t="str">
        <f t="shared" si="26"/>
        <v/>
      </c>
      <c r="F1665" s="24"/>
      <c r="H1665" s="52"/>
      <c r="L1665" s="51"/>
    </row>
    <row r="1666" spans="3:12" ht="21" customHeight="1" x14ac:dyDescent="0.2">
      <c r="C1666" s="128" t="str">
        <f>IF(AND(D1666="",A1666=""),"",IF(ISBLANK(A1666)," ",VLOOKUP(A1666,'Tabla de equipos'!$B$3:$D$107,3,FALSE)))</f>
        <v/>
      </c>
      <c r="E1666" s="130" t="str">
        <f t="shared" si="26"/>
        <v/>
      </c>
      <c r="F1666" s="24"/>
      <c r="H1666" s="52"/>
      <c r="L1666" s="51"/>
    </row>
    <row r="1667" spans="3:12" ht="21" customHeight="1" x14ac:dyDescent="0.2">
      <c r="C1667" s="128" t="str">
        <f>IF(AND(D1667="",A1667=""),"",IF(ISBLANK(A1667)," ",VLOOKUP(A1667,'Tabla de equipos'!$B$3:$D$107,3,FALSE)))</f>
        <v/>
      </c>
      <c r="E1667" s="130" t="str">
        <f t="shared" si="26"/>
        <v/>
      </c>
      <c r="F1667" s="24"/>
      <c r="H1667" s="52"/>
      <c r="L1667" s="51"/>
    </row>
    <row r="1668" spans="3:12" ht="21" customHeight="1" x14ac:dyDescent="0.2">
      <c r="C1668" s="128" t="str">
        <f>IF(AND(D1668="",A1668=""),"",IF(ISBLANK(A1668)," ",VLOOKUP(A1668,'Tabla de equipos'!$B$3:$D$107,3,FALSE)))</f>
        <v/>
      </c>
      <c r="E1668" s="130" t="str">
        <f t="shared" si="26"/>
        <v/>
      </c>
      <c r="F1668" s="24"/>
      <c r="H1668" s="52"/>
      <c r="L1668" s="51"/>
    </row>
    <row r="1669" spans="3:12" ht="21" customHeight="1" x14ac:dyDescent="0.2">
      <c r="C1669" s="128" t="str">
        <f>IF(AND(D1669="",A1669=""),"",IF(ISBLANK(A1669)," ",VLOOKUP(A1669,'Tabla de equipos'!$B$3:$D$107,3,FALSE)))</f>
        <v/>
      </c>
      <c r="E1669" s="130" t="str">
        <f t="shared" si="26"/>
        <v/>
      </c>
      <c r="F1669" s="24"/>
      <c r="H1669" s="52"/>
      <c r="L1669" s="51"/>
    </row>
    <row r="1670" spans="3:12" ht="21" customHeight="1" x14ac:dyDescent="0.2">
      <c r="C1670" s="128" t="str">
        <f>IF(AND(D1670="",A1670=""),"",IF(ISBLANK(A1670)," ",VLOOKUP(A1670,'Tabla de equipos'!$B$3:$D$107,3,FALSE)))</f>
        <v/>
      </c>
      <c r="E1670" s="130" t="str">
        <f t="shared" si="26"/>
        <v/>
      </c>
      <c r="F1670" s="24"/>
      <c r="H1670" s="52"/>
      <c r="L1670" s="51"/>
    </row>
    <row r="1671" spans="3:12" ht="21" customHeight="1" x14ac:dyDescent="0.2">
      <c r="C1671" s="128" t="str">
        <f>IF(AND(D1671="",A1671=""),"",IF(ISBLANK(A1671)," ",VLOOKUP(A1671,'Tabla de equipos'!$B$3:$D$107,3,FALSE)))</f>
        <v/>
      </c>
      <c r="E1671" s="130" t="str">
        <f t="shared" si="26"/>
        <v/>
      </c>
      <c r="F1671" s="24"/>
      <c r="H1671" s="52"/>
      <c r="L1671" s="51"/>
    </row>
    <row r="1672" spans="3:12" ht="21" customHeight="1" x14ac:dyDescent="0.2">
      <c r="C1672" s="128" t="str">
        <f>IF(AND(D1672="",A1672=""),"",IF(ISBLANK(A1672)," ",VLOOKUP(A1672,'Tabla de equipos'!$B$3:$D$107,3,FALSE)))</f>
        <v/>
      </c>
      <c r="E1672" s="130" t="str">
        <f t="shared" si="26"/>
        <v/>
      </c>
      <c r="F1672" s="24"/>
      <c r="H1672" s="52"/>
      <c r="L1672" s="51"/>
    </row>
    <row r="1673" spans="3:12" ht="21" customHeight="1" x14ac:dyDescent="0.2">
      <c r="C1673" s="128" t="str">
        <f>IF(AND(D1673="",A1673=""),"",IF(ISBLANK(A1673)," ",VLOOKUP(A1673,'Tabla de equipos'!$B$3:$D$107,3,FALSE)))</f>
        <v/>
      </c>
      <c r="E1673" s="130" t="str">
        <f t="shared" si="26"/>
        <v/>
      </c>
      <c r="F1673" s="24"/>
      <c r="H1673" s="52"/>
      <c r="L1673" s="51"/>
    </row>
    <row r="1674" spans="3:12" ht="21" customHeight="1" x14ac:dyDescent="0.2">
      <c r="C1674" s="128" t="str">
        <f>IF(AND(D1674="",A1674=""),"",IF(ISBLANK(A1674)," ",VLOOKUP(A1674,'Tabla de equipos'!$B$3:$D$107,3,FALSE)))</f>
        <v/>
      </c>
      <c r="E1674" s="130" t="str">
        <f t="shared" si="26"/>
        <v/>
      </c>
      <c r="F1674" s="24"/>
      <c r="H1674" s="52"/>
      <c r="L1674" s="51"/>
    </row>
    <row r="1675" spans="3:12" ht="21" customHeight="1" x14ac:dyDescent="0.2">
      <c r="C1675" s="128" t="str">
        <f>IF(AND(D1675="",A1675=""),"",IF(ISBLANK(A1675)," ",VLOOKUP(A1675,'Tabla de equipos'!$B$3:$D$107,3,FALSE)))</f>
        <v/>
      </c>
      <c r="E1675" s="130" t="str">
        <f t="shared" si="26"/>
        <v/>
      </c>
      <c r="F1675" s="24"/>
      <c r="H1675" s="52"/>
      <c r="L1675" s="51"/>
    </row>
    <row r="1676" spans="3:12" ht="21" customHeight="1" x14ac:dyDescent="0.2">
      <c r="C1676" s="128" t="str">
        <f>IF(AND(D1676="",A1676=""),"",IF(ISBLANK(A1676)," ",VLOOKUP(A1676,'Tabla de equipos'!$B$3:$D$107,3,FALSE)))</f>
        <v/>
      </c>
      <c r="E1676" s="130" t="str">
        <f t="shared" si="26"/>
        <v/>
      </c>
      <c r="F1676" s="24"/>
      <c r="H1676" s="52"/>
      <c r="L1676" s="51"/>
    </row>
    <row r="1677" spans="3:12" ht="21" customHeight="1" x14ac:dyDescent="0.2">
      <c r="C1677" s="128" t="str">
        <f>IF(AND(D1677="",A1677=""),"",IF(ISBLANK(A1677)," ",VLOOKUP(A1677,'Tabla de equipos'!$B$3:$D$107,3,FALSE)))</f>
        <v/>
      </c>
      <c r="E1677" s="130" t="str">
        <f t="shared" si="26"/>
        <v/>
      </c>
      <c r="F1677" s="24"/>
      <c r="H1677" s="52"/>
      <c r="L1677" s="51"/>
    </row>
    <row r="1678" spans="3:12" ht="21" customHeight="1" x14ac:dyDescent="0.2">
      <c r="C1678" s="128" t="str">
        <f>IF(AND(D1678="",A1678=""),"",IF(ISBLANK(A1678)," ",VLOOKUP(A1678,'Tabla de equipos'!$B$3:$D$107,3,FALSE)))</f>
        <v/>
      </c>
      <c r="E1678" s="130" t="str">
        <f t="shared" si="26"/>
        <v/>
      </c>
      <c r="F1678" s="24"/>
      <c r="H1678" s="52"/>
      <c r="L1678" s="51"/>
    </row>
    <row r="1679" spans="3:12" ht="21" customHeight="1" x14ac:dyDescent="0.2">
      <c r="C1679" s="128" t="str">
        <f>IF(AND(D1679="",A1679=""),"",IF(ISBLANK(A1679)," ",VLOOKUP(A1679,'Tabla de equipos'!$B$3:$D$107,3,FALSE)))</f>
        <v/>
      </c>
      <c r="E1679" s="130" t="str">
        <f t="shared" si="26"/>
        <v/>
      </c>
      <c r="F1679" s="24"/>
      <c r="H1679" s="52"/>
      <c r="L1679" s="51"/>
    </row>
    <row r="1680" spans="3:12" ht="21" customHeight="1" x14ac:dyDescent="0.2">
      <c r="C1680" s="128" t="str">
        <f>IF(AND(D1680="",A1680=""),"",IF(ISBLANK(A1680)," ",VLOOKUP(A1680,'Tabla de equipos'!$B$3:$D$107,3,FALSE)))</f>
        <v/>
      </c>
      <c r="E1680" s="130" t="str">
        <f t="shared" si="26"/>
        <v/>
      </c>
      <c r="F1680" s="24"/>
      <c r="H1680" s="52"/>
      <c r="L1680" s="51"/>
    </row>
    <row r="1681" spans="3:12" ht="21" customHeight="1" x14ac:dyDescent="0.2">
      <c r="C1681" s="128" t="str">
        <f>IF(AND(D1681="",A1681=""),"",IF(ISBLANK(A1681)," ",VLOOKUP(A1681,'Tabla de equipos'!$B$3:$D$107,3,FALSE)))</f>
        <v/>
      </c>
      <c r="E1681" s="130" t="str">
        <f t="shared" si="26"/>
        <v/>
      </c>
      <c r="F1681" s="24"/>
      <c r="H1681" s="52"/>
      <c r="L1681" s="51"/>
    </row>
    <row r="1682" spans="3:12" ht="21" customHeight="1" x14ac:dyDescent="0.2">
      <c r="C1682" s="128" t="str">
        <f>IF(AND(D1682="",A1682=""),"",IF(ISBLANK(A1682)," ",VLOOKUP(A1682,'Tabla de equipos'!$B$3:$D$107,3,FALSE)))</f>
        <v/>
      </c>
      <c r="E1682" s="130" t="str">
        <f t="shared" ref="E1682:E1745" si="27">IF(AND(D1682="",A1682=""),"",IF(AND(A1682="",D1682&gt;0),"Falta especificar equipo/soporte",IF(AND(D1682&gt;0,A1682&lt;&gt;""),"","Falta incluir unidades")))</f>
        <v/>
      </c>
      <c r="F1682" s="24"/>
      <c r="H1682" s="52"/>
      <c r="L1682" s="51"/>
    </row>
    <row r="1683" spans="3:12" ht="21" customHeight="1" x14ac:dyDescent="0.2">
      <c r="C1683" s="128" t="str">
        <f>IF(AND(D1683="",A1683=""),"",IF(ISBLANK(A1683)," ",VLOOKUP(A1683,'Tabla de equipos'!$B$3:$D$107,3,FALSE)))</f>
        <v/>
      </c>
      <c r="E1683" s="130" t="str">
        <f t="shared" si="27"/>
        <v/>
      </c>
      <c r="F1683" s="24"/>
      <c r="H1683" s="52"/>
      <c r="L1683" s="51"/>
    </row>
    <row r="1684" spans="3:12" ht="21" customHeight="1" x14ac:dyDescent="0.2">
      <c r="C1684" s="128" t="str">
        <f>IF(AND(D1684="",A1684=""),"",IF(ISBLANK(A1684)," ",VLOOKUP(A1684,'Tabla de equipos'!$B$3:$D$107,3,FALSE)))</f>
        <v/>
      </c>
      <c r="E1684" s="130" t="str">
        <f t="shared" si="27"/>
        <v/>
      </c>
      <c r="F1684" s="24"/>
      <c r="H1684" s="52"/>
      <c r="L1684" s="51"/>
    </row>
    <row r="1685" spans="3:12" ht="21" customHeight="1" x14ac:dyDescent="0.2">
      <c r="C1685" s="128" t="str">
        <f>IF(AND(D1685="",A1685=""),"",IF(ISBLANK(A1685)," ",VLOOKUP(A1685,'Tabla de equipos'!$B$3:$D$107,3,FALSE)))</f>
        <v/>
      </c>
      <c r="E1685" s="130" t="str">
        <f t="shared" si="27"/>
        <v/>
      </c>
      <c r="F1685" s="24"/>
      <c r="H1685" s="52"/>
      <c r="L1685" s="51"/>
    </row>
    <row r="1686" spans="3:12" ht="21" customHeight="1" x14ac:dyDescent="0.2">
      <c r="C1686" s="128" t="str">
        <f>IF(AND(D1686="",A1686=""),"",IF(ISBLANK(A1686)," ",VLOOKUP(A1686,'Tabla de equipos'!$B$3:$D$107,3,FALSE)))</f>
        <v/>
      </c>
      <c r="E1686" s="130" t="str">
        <f t="shared" si="27"/>
        <v/>
      </c>
      <c r="F1686" s="24"/>
      <c r="H1686" s="52"/>
      <c r="L1686" s="51"/>
    </row>
    <row r="1687" spans="3:12" ht="21" customHeight="1" x14ac:dyDescent="0.2">
      <c r="C1687" s="128" t="str">
        <f>IF(AND(D1687="",A1687=""),"",IF(ISBLANK(A1687)," ",VLOOKUP(A1687,'Tabla de equipos'!$B$3:$D$107,3,FALSE)))</f>
        <v/>
      </c>
      <c r="E1687" s="130" t="str">
        <f t="shared" si="27"/>
        <v/>
      </c>
      <c r="F1687" s="24"/>
      <c r="H1687" s="52"/>
      <c r="L1687" s="51"/>
    </row>
    <row r="1688" spans="3:12" ht="21" customHeight="1" x14ac:dyDescent="0.2">
      <c r="C1688" s="128" t="str">
        <f>IF(AND(D1688="",A1688=""),"",IF(ISBLANK(A1688)," ",VLOOKUP(A1688,'Tabla de equipos'!$B$3:$D$107,3,FALSE)))</f>
        <v/>
      </c>
      <c r="E1688" s="130" t="str">
        <f t="shared" si="27"/>
        <v/>
      </c>
      <c r="F1688" s="24"/>
      <c r="H1688" s="52"/>
      <c r="L1688" s="51"/>
    </row>
    <row r="1689" spans="3:12" ht="21" customHeight="1" x14ac:dyDescent="0.2">
      <c r="C1689" s="128" t="str">
        <f>IF(AND(D1689="",A1689=""),"",IF(ISBLANK(A1689)," ",VLOOKUP(A1689,'Tabla de equipos'!$B$3:$D$107,3,FALSE)))</f>
        <v/>
      </c>
      <c r="E1689" s="130" t="str">
        <f t="shared" si="27"/>
        <v/>
      </c>
      <c r="F1689" s="24"/>
      <c r="H1689" s="52"/>
      <c r="L1689" s="51"/>
    </row>
    <row r="1690" spans="3:12" ht="21" customHeight="1" x14ac:dyDescent="0.2">
      <c r="C1690" s="128" t="str">
        <f>IF(AND(D1690="",A1690=""),"",IF(ISBLANK(A1690)," ",VLOOKUP(A1690,'Tabla de equipos'!$B$3:$D$107,3,FALSE)))</f>
        <v/>
      </c>
      <c r="E1690" s="130" t="str">
        <f t="shared" si="27"/>
        <v/>
      </c>
      <c r="F1690" s="24"/>
      <c r="H1690" s="52"/>
      <c r="L1690" s="51"/>
    </row>
    <row r="1691" spans="3:12" ht="21" customHeight="1" x14ac:dyDescent="0.2">
      <c r="C1691" s="128" t="str">
        <f>IF(AND(D1691="",A1691=""),"",IF(ISBLANK(A1691)," ",VLOOKUP(A1691,'Tabla de equipos'!$B$3:$D$107,3,FALSE)))</f>
        <v/>
      </c>
      <c r="E1691" s="130" t="str">
        <f t="shared" si="27"/>
        <v/>
      </c>
      <c r="F1691" s="24"/>
      <c r="H1691" s="52"/>
      <c r="L1691" s="51"/>
    </row>
    <row r="1692" spans="3:12" ht="21" customHeight="1" x14ac:dyDescent="0.2">
      <c r="C1692" s="128" t="str">
        <f>IF(AND(D1692="",A1692=""),"",IF(ISBLANK(A1692)," ",VLOOKUP(A1692,'Tabla de equipos'!$B$3:$D$107,3,FALSE)))</f>
        <v/>
      </c>
      <c r="E1692" s="130" t="str">
        <f t="shared" si="27"/>
        <v/>
      </c>
      <c r="F1692" s="24"/>
      <c r="H1692" s="52"/>
      <c r="L1692" s="51"/>
    </row>
    <row r="1693" spans="3:12" ht="21" customHeight="1" x14ac:dyDescent="0.2">
      <c r="C1693" s="128" t="str">
        <f>IF(AND(D1693="",A1693=""),"",IF(ISBLANK(A1693)," ",VLOOKUP(A1693,'Tabla de equipos'!$B$3:$D$107,3,FALSE)))</f>
        <v/>
      </c>
      <c r="E1693" s="130" t="str">
        <f t="shared" si="27"/>
        <v/>
      </c>
      <c r="F1693" s="24"/>
      <c r="H1693" s="52"/>
      <c r="L1693" s="51"/>
    </row>
    <row r="1694" spans="3:12" ht="21" customHeight="1" x14ac:dyDescent="0.2">
      <c r="C1694" s="128" t="str">
        <f>IF(AND(D1694="",A1694=""),"",IF(ISBLANK(A1694)," ",VLOOKUP(A1694,'Tabla de equipos'!$B$3:$D$107,3,FALSE)))</f>
        <v/>
      </c>
      <c r="E1694" s="130" t="str">
        <f t="shared" si="27"/>
        <v/>
      </c>
      <c r="F1694" s="24"/>
      <c r="H1694" s="52"/>
      <c r="L1694" s="51"/>
    </row>
    <row r="1695" spans="3:12" ht="21" customHeight="1" x14ac:dyDescent="0.2">
      <c r="C1695" s="128" t="str">
        <f>IF(AND(D1695="",A1695=""),"",IF(ISBLANK(A1695)," ",VLOOKUP(A1695,'Tabla de equipos'!$B$3:$D$107,3,FALSE)))</f>
        <v/>
      </c>
      <c r="E1695" s="130" t="str">
        <f t="shared" si="27"/>
        <v/>
      </c>
      <c r="F1695" s="24"/>
      <c r="H1695" s="52"/>
      <c r="L1695" s="51"/>
    </row>
    <row r="1696" spans="3:12" ht="21" customHeight="1" x14ac:dyDescent="0.2">
      <c r="C1696" s="128" t="str">
        <f>IF(AND(D1696="",A1696=""),"",IF(ISBLANK(A1696)," ",VLOOKUP(A1696,'Tabla de equipos'!$B$3:$D$107,3,FALSE)))</f>
        <v/>
      </c>
      <c r="E1696" s="130" t="str">
        <f t="shared" si="27"/>
        <v/>
      </c>
      <c r="F1696" s="24"/>
      <c r="H1696" s="52"/>
      <c r="L1696" s="51"/>
    </row>
    <row r="1697" spans="3:12" ht="21" customHeight="1" x14ac:dyDescent="0.2">
      <c r="C1697" s="128" t="str">
        <f>IF(AND(D1697="",A1697=""),"",IF(ISBLANK(A1697)," ",VLOOKUP(A1697,'Tabla de equipos'!$B$3:$D$107,3,FALSE)))</f>
        <v/>
      </c>
      <c r="E1697" s="130" t="str">
        <f t="shared" si="27"/>
        <v/>
      </c>
      <c r="F1697" s="24"/>
      <c r="H1697" s="52"/>
      <c r="L1697" s="51"/>
    </row>
    <row r="1698" spans="3:12" ht="21" customHeight="1" x14ac:dyDescent="0.2">
      <c r="C1698" s="128" t="str">
        <f>IF(AND(D1698="",A1698=""),"",IF(ISBLANK(A1698)," ",VLOOKUP(A1698,'Tabla de equipos'!$B$3:$D$107,3,FALSE)))</f>
        <v/>
      </c>
      <c r="E1698" s="130" t="str">
        <f t="shared" si="27"/>
        <v/>
      </c>
      <c r="F1698" s="24"/>
      <c r="H1698" s="52"/>
      <c r="L1698" s="51"/>
    </row>
    <row r="1699" spans="3:12" ht="21" customHeight="1" x14ac:dyDescent="0.2">
      <c r="C1699" s="128" t="str">
        <f>IF(AND(D1699="",A1699=""),"",IF(ISBLANK(A1699)," ",VLOOKUP(A1699,'Tabla de equipos'!$B$3:$D$107,3,FALSE)))</f>
        <v/>
      </c>
      <c r="E1699" s="130" t="str">
        <f t="shared" si="27"/>
        <v/>
      </c>
      <c r="F1699" s="24"/>
      <c r="H1699" s="52"/>
      <c r="L1699" s="51"/>
    </row>
    <row r="1700" spans="3:12" ht="21" customHeight="1" x14ac:dyDescent="0.2">
      <c r="C1700" s="128" t="str">
        <f>IF(AND(D1700="",A1700=""),"",IF(ISBLANK(A1700)," ",VLOOKUP(A1700,'Tabla de equipos'!$B$3:$D$107,3,FALSE)))</f>
        <v/>
      </c>
      <c r="E1700" s="130" t="str">
        <f t="shared" si="27"/>
        <v/>
      </c>
      <c r="F1700" s="24"/>
      <c r="H1700" s="52"/>
      <c r="L1700" s="51"/>
    </row>
    <row r="1701" spans="3:12" ht="21" customHeight="1" x14ac:dyDescent="0.2">
      <c r="C1701" s="128" t="str">
        <f>IF(AND(D1701="",A1701=""),"",IF(ISBLANK(A1701)," ",VLOOKUP(A1701,'Tabla de equipos'!$B$3:$D$107,3,FALSE)))</f>
        <v/>
      </c>
      <c r="E1701" s="130" t="str">
        <f t="shared" si="27"/>
        <v/>
      </c>
      <c r="F1701" s="24"/>
      <c r="H1701" s="52"/>
      <c r="L1701" s="51"/>
    </row>
    <row r="1702" spans="3:12" ht="21" customHeight="1" x14ac:dyDescent="0.2">
      <c r="C1702" s="128" t="str">
        <f>IF(AND(D1702="",A1702=""),"",IF(ISBLANK(A1702)," ",VLOOKUP(A1702,'Tabla de equipos'!$B$3:$D$107,3,FALSE)))</f>
        <v/>
      </c>
      <c r="E1702" s="130" t="str">
        <f t="shared" si="27"/>
        <v/>
      </c>
      <c r="F1702" s="24"/>
      <c r="H1702" s="52"/>
      <c r="L1702" s="51"/>
    </row>
    <row r="1703" spans="3:12" ht="21" customHeight="1" x14ac:dyDescent="0.2">
      <c r="C1703" s="128" t="str">
        <f>IF(AND(D1703="",A1703=""),"",IF(ISBLANK(A1703)," ",VLOOKUP(A1703,'Tabla de equipos'!$B$3:$D$107,3,FALSE)))</f>
        <v/>
      </c>
      <c r="E1703" s="130" t="str">
        <f t="shared" si="27"/>
        <v/>
      </c>
      <c r="F1703" s="24"/>
      <c r="H1703" s="52"/>
      <c r="L1703" s="51"/>
    </row>
    <row r="1704" spans="3:12" ht="21" customHeight="1" x14ac:dyDescent="0.2">
      <c r="C1704" s="128" t="str">
        <f>IF(AND(D1704="",A1704=""),"",IF(ISBLANK(A1704)," ",VLOOKUP(A1704,'Tabla de equipos'!$B$3:$D$107,3,FALSE)))</f>
        <v/>
      </c>
      <c r="E1704" s="130" t="str">
        <f t="shared" si="27"/>
        <v/>
      </c>
      <c r="F1704" s="24"/>
      <c r="H1704" s="52"/>
      <c r="L1704" s="51"/>
    </row>
    <row r="1705" spans="3:12" ht="21" customHeight="1" x14ac:dyDescent="0.2">
      <c r="C1705" s="128" t="str">
        <f>IF(AND(D1705="",A1705=""),"",IF(ISBLANK(A1705)," ",VLOOKUP(A1705,'Tabla de equipos'!$B$3:$D$107,3,FALSE)))</f>
        <v/>
      </c>
      <c r="E1705" s="130" t="str">
        <f t="shared" si="27"/>
        <v/>
      </c>
      <c r="F1705" s="24"/>
      <c r="H1705" s="52"/>
      <c r="L1705" s="51"/>
    </row>
    <row r="1706" spans="3:12" ht="21" customHeight="1" x14ac:dyDescent="0.2">
      <c r="C1706" s="128" t="str">
        <f>IF(AND(D1706="",A1706=""),"",IF(ISBLANK(A1706)," ",VLOOKUP(A1706,'Tabla de equipos'!$B$3:$D$107,3,FALSE)))</f>
        <v/>
      </c>
      <c r="E1706" s="130" t="str">
        <f t="shared" si="27"/>
        <v/>
      </c>
      <c r="F1706" s="24"/>
      <c r="H1706" s="52"/>
      <c r="L1706" s="51"/>
    </row>
    <row r="1707" spans="3:12" ht="21" customHeight="1" x14ac:dyDescent="0.2">
      <c r="C1707" s="128" t="str">
        <f>IF(AND(D1707="",A1707=""),"",IF(ISBLANK(A1707)," ",VLOOKUP(A1707,'Tabla de equipos'!$B$3:$D$107,3,FALSE)))</f>
        <v/>
      </c>
      <c r="E1707" s="130" t="str">
        <f t="shared" si="27"/>
        <v/>
      </c>
      <c r="F1707" s="24"/>
      <c r="H1707" s="52"/>
      <c r="L1707" s="51"/>
    </row>
    <row r="1708" spans="3:12" ht="21" customHeight="1" x14ac:dyDescent="0.2">
      <c r="C1708" s="128" t="str">
        <f>IF(AND(D1708="",A1708=""),"",IF(ISBLANK(A1708)," ",VLOOKUP(A1708,'Tabla de equipos'!$B$3:$D$107,3,FALSE)))</f>
        <v/>
      </c>
      <c r="E1708" s="130" t="str">
        <f t="shared" si="27"/>
        <v/>
      </c>
      <c r="F1708" s="24"/>
      <c r="H1708" s="52"/>
      <c r="L1708" s="51"/>
    </row>
    <row r="1709" spans="3:12" ht="21" customHeight="1" x14ac:dyDescent="0.2">
      <c r="C1709" s="128" t="str">
        <f>IF(AND(D1709="",A1709=""),"",IF(ISBLANK(A1709)," ",VLOOKUP(A1709,'Tabla de equipos'!$B$3:$D$107,3,FALSE)))</f>
        <v/>
      </c>
      <c r="E1709" s="130" t="str">
        <f t="shared" si="27"/>
        <v/>
      </c>
      <c r="F1709" s="24"/>
      <c r="H1709" s="52"/>
      <c r="L1709" s="51"/>
    </row>
    <row r="1710" spans="3:12" ht="21" customHeight="1" x14ac:dyDescent="0.2">
      <c r="C1710" s="128" t="str">
        <f>IF(AND(D1710="",A1710=""),"",IF(ISBLANK(A1710)," ",VLOOKUP(A1710,'Tabla de equipos'!$B$3:$D$107,3,FALSE)))</f>
        <v/>
      </c>
      <c r="E1710" s="130" t="str">
        <f t="shared" si="27"/>
        <v/>
      </c>
      <c r="F1710" s="24"/>
      <c r="H1710" s="52"/>
      <c r="L1710" s="51"/>
    </row>
    <row r="1711" spans="3:12" ht="21" customHeight="1" x14ac:dyDescent="0.2">
      <c r="C1711" s="128" t="str">
        <f>IF(AND(D1711="",A1711=""),"",IF(ISBLANK(A1711)," ",VLOOKUP(A1711,'Tabla de equipos'!$B$3:$D$107,3,FALSE)))</f>
        <v/>
      </c>
      <c r="E1711" s="130" t="str">
        <f t="shared" si="27"/>
        <v/>
      </c>
      <c r="F1711" s="24"/>
      <c r="H1711" s="52"/>
      <c r="L1711" s="51"/>
    </row>
    <row r="1712" spans="3:12" ht="21" customHeight="1" x14ac:dyDescent="0.2">
      <c r="C1712" s="128" t="str">
        <f>IF(AND(D1712="",A1712=""),"",IF(ISBLANK(A1712)," ",VLOOKUP(A1712,'Tabla de equipos'!$B$3:$D$107,3,FALSE)))</f>
        <v/>
      </c>
      <c r="E1712" s="130" t="str">
        <f t="shared" si="27"/>
        <v/>
      </c>
      <c r="F1712" s="24"/>
      <c r="H1712" s="52"/>
      <c r="L1712" s="51"/>
    </row>
    <row r="1713" spans="3:12" ht="21" customHeight="1" x14ac:dyDescent="0.2">
      <c r="C1713" s="128" t="str">
        <f>IF(AND(D1713="",A1713=""),"",IF(ISBLANK(A1713)," ",VLOOKUP(A1713,'Tabla de equipos'!$B$3:$D$107,3,FALSE)))</f>
        <v/>
      </c>
      <c r="E1713" s="130" t="str">
        <f t="shared" si="27"/>
        <v/>
      </c>
      <c r="F1713" s="24"/>
      <c r="H1713" s="52"/>
      <c r="L1713" s="51"/>
    </row>
    <row r="1714" spans="3:12" ht="21" customHeight="1" x14ac:dyDescent="0.2">
      <c r="C1714" s="128" t="str">
        <f>IF(AND(D1714="",A1714=""),"",IF(ISBLANK(A1714)," ",VLOOKUP(A1714,'Tabla de equipos'!$B$3:$D$107,3,FALSE)))</f>
        <v/>
      </c>
      <c r="E1714" s="130" t="str">
        <f t="shared" si="27"/>
        <v/>
      </c>
      <c r="F1714" s="24"/>
      <c r="H1714" s="52"/>
      <c r="L1714" s="51"/>
    </row>
    <row r="1715" spans="3:12" ht="21" customHeight="1" x14ac:dyDescent="0.2">
      <c r="C1715" s="128" t="str">
        <f>IF(AND(D1715="",A1715=""),"",IF(ISBLANK(A1715)," ",VLOOKUP(A1715,'Tabla de equipos'!$B$3:$D$107,3,FALSE)))</f>
        <v/>
      </c>
      <c r="E1715" s="130" t="str">
        <f t="shared" si="27"/>
        <v/>
      </c>
      <c r="F1715" s="24"/>
      <c r="H1715" s="52"/>
      <c r="L1715" s="51"/>
    </row>
    <row r="1716" spans="3:12" ht="21" customHeight="1" x14ac:dyDescent="0.2">
      <c r="C1716" s="128" t="str">
        <f>IF(AND(D1716="",A1716=""),"",IF(ISBLANK(A1716)," ",VLOOKUP(A1716,'Tabla de equipos'!$B$3:$D$107,3,FALSE)))</f>
        <v/>
      </c>
      <c r="E1716" s="130" t="str">
        <f t="shared" si="27"/>
        <v/>
      </c>
      <c r="F1716" s="24"/>
      <c r="H1716" s="52"/>
      <c r="L1716" s="51"/>
    </row>
    <row r="1717" spans="3:12" ht="21" customHeight="1" x14ac:dyDescent="0.2">
      <c r="C1717" s="128" t="str">
        <f>IF(AND(D1717="",A1717=""),"",IF(ISBLANK(A1717)," ",VLOOKUP(A1717,'Tabla de equipos'!$B$3:$D$107,3,FALSE)))</f>
        <v/>
      </c>
      <c r="E1717" s="130" t="str">
        <f t="shared" si="27"/>
        <v/>
      </c>
      <c r="F1717" s="24"/>
      <c r="H1717" s="52"/>
      <c r="L1717" s="51"/>
    </row>
    <row r="1718" spans="3:12" ht="21" customHeight="1" x14ac:dyDescent="0.2">
      <c r="C1718" s="128" t="str">
        <f>IF(AND(D1718="",A1718=""),"",IF(ISBLANK(A1718)," ",VLOOKUP(A1718,'Tabla de equipos'!$B$3:$D$107,3,FALSE)))</f>
        <v/>
      </c>
      <c r="E1718" s="130" t="str">
        <f t="shared" si="27"/>
        <v/>
      </c>
      <c r="F1718" s="24"/>
      <c r="H1718" s="52"/>
      <c r="L1718" s="51"/>
    </row>
    <row r="1719" spans="3:12" ht="21" customHeight="1" x14ac:dyDescent="0.2">
      <c r="C1719" s="128" t="str">
        <f>IF(AND(D1719="",A1719=""),"",IF(ISBLANK(A1719)," ",VLOOKUP(A1719,'Tabla de equipos'!$B$3:$D$107,3,FALSE)))</f>
        <v/>
      </c>
      <c r="E1719" s="130" t="str">
        <f t="shared" si="27"/>
        <v/>
      </c>
      <c r="F1719" s="24"/>
      <c r="H1719" s="52"/>
      <c r="L1719" s="51"/>
    </row>
    <row r="1720" spans="3:12" ht="21" customHeight="1" x14ac:dyDescent="0.2">
      <c r="C1720" s="128" t="str">
        <f>IF(AND(D1720="",A1720=""),"",IF(ISBLANK(A1720)," ",VLOOKUP(A1720,'Tabla de equipos'!$B$3:$D$107,3,FALSE)))</f>
        <v/>
      </c>
      <c r="E1720" s="130" t="str">
        <f t="shared" si="27"/>
        <v/>
      </c>
      <c r="F1720" s="24"/>
      <c r="H1720" s="52"/>
      <c r="L1720" s="51"/>
    </row>
    <row r="1721" spans="3:12" ht="21" customHeight="1" x14ac:dyDescent="0.2">
      <c r="C1721" s="128" t="str">
        <f>IF(AND(D1721="",A1721=""),"",IF(ISBLANK(A1721)," ",VLOOKUP(A1721,'Tabla de equipos'!$B$3:$D$107,3,FALSE)))</f>
        <v/>
      </c>
      <c r="E1721" s="130" t="str">
        <f t="shared" si="27"/>
        <v/>
      </c>
      <c r="F1721" s="24"/>
      <c r="H1721" s="52"/>
      <c r="L1721" s="51"/>
    </row>
    <row r="1722" spans="3:12" ht="21" customHeight="1" x14ac:dyDescent="0.2">
      <c r="C1722" s="128" t="str">
        <f>IF(AND(D1722="",A1722=""),"",IF(ISBLANK(A1722)," ",VLOOKUP(A1722,'Tabla de equipos'!$B$3:$D$107,3,FALSE)))</f>
        <v/>
      </c>
      <c r="E1722" s="130" t="str">
        <f t="shared" si="27"/>
        <v/>
      </c>
      <c r="F1722" s="24"/>
      <c r="H1722" s="52"/>
      <c r="L1722" s="51"/>
    </row>
    <row r="1723" spans="3:12" ht="21" customHeight="1" x14ac:dyDescent="0.2">
      <c r="C1723" s="128" t="str">
        <f>IF(AND(D1723="",A1723=""),"",IF(ISBLANK(A1723)," ",VLOOKUP(A1723,'Tabla de equipos'!$B$3:$D$107,3,FALSE)))</f>
        <v/>
      </c>
      <c r="E1723" s="130" t="str">
        <f t="shared" si="27"/>
        <v/>
      </c>
      <c r="F1723" s="24"/>
      <c r="H1723" s="52"/>
      <c r="L1723" s="51"/>
    </row>
    <row r="1724" spans="3:12" ht="21" customHeight="1" x14ac:dyDescent="0.2">
      <c r="C1724" s="128" t="str">
        <f>IF(AND(D1724="",A1724=""),"",IF(ISBLANK(A1724)," ",VLOOKUP(A1724,'Tabla de equipos'!$B$3:$D$107,3,FALSE)))</f>
        <v/>
      </c>
      <c r="E1724" s="130" t="str">
        <f t="shared" si="27"/>
        <v/>
      </c>
      <c r="F1724" s="24"/>
      <c r="H1724" s="52"/>
      <c r="L1724" s="51"/>
    </row>
    <row r="1725" spans="3:12" ht="21" customHeight="1" x14ac:dyDescent="0.2">
      <c r="C1725" s="128" t="str">
        <f>IF(AND(D1725="",A1725=""),"",IF(ISBLANK(A1725)," ",VLOOKUP(A1725,'Tabla de equipos'!$B$3:$D$107,3,FALSE)))</f>
        <v/>
      </c>
      <c r="E1725" s="130" t="str">
        <f t="shared" si="27"/>
        <v/>
      </c>
      <c r="F1725" s="24"/>
      <c r="H1725" s="52"/>
      <c r="L1725" s="51"/>
    </row>
    <row r="1726" spans="3:12" ht="21" customHeight="1" x14ac:dyDescent="0.2">
      <c r="C1726" s="128" t="str">
        <f>IF(AND(D1726="",A1726=""),"",IF(ISBLANK(A1726)," ",VLOOKUP(A1726,'Tabla de equipos'!$B$3:$D$107,3,FALSE)))</f>
        <v/>
      </c>
      <c r="E1726" s="130" t="str">
        <f t="shared" si="27"/>
        <v/>
      </c>
      <c r="F1726" s="24"/>
      <c r="H1726" s="52"/>
      <c r="L1726" s="51"/>
    </row>
    <row r="1727" spans="3:12" ht="21" customHeight="1" x14ac:dyDescent="0.2">
      <c r="C1727" s="128" t="str">
        <f>IF(AND(D1727="",A1727=""),"",IF(ISBLANK(A1727)," ",VLOOKUP(A1727,'Tabla de equipos'!$B$3:$D$107,3,FALSE)))</f>
        <v/>
      </c>
      <c r="E1727" s="130" t="str">
        <f t="shared" si="27"/>
        <v/>
      </c>
      <c r="F1727" s="24"/>
      <c r="H1727" s="52"/>
      <c r="L1727" s="51"/>
    </row>
    <row r="1728" spans="3:12" ht="21" customHeight="1" x14ac:dyDescent="0.2">
      <c r="C1728" s="128" t="str">
        <f>IF(AND(D1728="",A1728=""),"",IF(ISBLANK(A1728)," ",VLOOKUP(A1728,'Tabla de equipos'!$B$3:$D$107,3,FALSE)))</f>
        <v/>
      </c>
      <c r="E1728" s="130" t="str">
        <f t="shared" si="27"/>
        <v/>
      </c>
      <c r="F1728" s="24"/>
      <c r="H1728" s="52"/>
      <c r="L1728" s="51"/>
    </row>
    <row r="1729" spans="3:12" ht="21" customHeight="1" x14ac:dyDescent="0.2">
      <c r="C1729" s="128" t="str">
        <f>IF(AND(D1729="",A1729=""),"",IF(ISBLANK(A1729)," ",VLOOKUP(A1729,'Tabla de equipos'!$B$3:$D$107,3,FALSE)))</f>
        <v/>
      </c>
      <c r="E1729" s="130" t="str">
        <f t="shared" si="27"/>
        <v/>
      </c>
      <c r="F1729" s="24"/>
      <c r="H1729" s="52"/>
      <c r="L1729" s="51"/>
    </row>
    <row r="1730" spans="3:12" ht="21" customHeight="1" x14ac:dyDescent="0.2">
      <c r="C1730" s="128" t="str">
        <f>IF(AND(D1730="",A1730=""),"",IF(ISBLANK(A1730)," ",VLOOKUP(A1730,'Tabla de equipos'!$B$3:$D$107,3,FALSE)))</f>
        <v/>
      </c>
      <c r="E1730" s="130" t="str">
        <f t="shared" si="27"/>
        <v/>
      </c>
      <c r="F1730" s="24"/>
      <c r="H1730" s="52"/>
      <c r="L1730" s="51"/>
    </row>
    <row r="1731" spans="3:12" ht="21" customHeight="1" x14ac:dyDescent="0.2">
      <c r="C1731" s="128" t="str">
        <f>IF(AND(D1731="",A1731=""),"",IF(ISBLANK(A1731)," ",VLOOKUP(A1731,'Tabla de equipos'!$B$3:$D$107,3,FALSE)))</f>
        <v/>
      </c>
      <c r="E1731" s="130" t="str">
        <f t="shared" si="27"/>
        <v/>
      </c>
      <c r="F1731" s="24"/>
      <c r="H1731" s="52"/>
      <c r="L1731" s="51"/>
    </row>
    <row r="1732" spans="3:12" ht="21" customHeight="1" x14ac:dyDescent="0.2">
      <c r="C1732" s="128" t="str">
        <f>IF(AND(D1732="",A1732=""),"",IF(ISBLANK(A1732)," ",VLOOKUP(A1732,'Tabla de equipos'!$B$3:$D$107,3,FALSE)))</f>
        <v/>
      </c>
      <c r="E1732" s="130" t="str">
        <f t="shared" si="27"/>
        <v/>
      </c>
      <c r="F1732" s="24"/>
      <c r="H1732" s="52"/>
      <c r="L1732" s="51"/>
    </row>
    <row r="1733" spans="3:12" ht="21" customHeight="1" x14ac:dyDescent="0.2">
      <c r="C1733" s="128" t="str">
        <f>IF(AND(D1733="",A1733=""),"",IF(ISBLANK(A1733)," ",VLOOKUP(A1733,'Tabla de equipos'!$B$3:$D$107,3,FALSE)))</f>
        <v/>
      </c>
      <c r="E1733" s="130" t="str">
        <f t="shared" si="27"/>
        <v/>
      </c>
      <c r="F1733" s="24"/>
      <c r="H1733" s="52"/>
      <c r="L1733" s="51"/>
    </row>
    <row r="1734" spans="3:12" ht="21" customHeight="1" x14ac:dyDescent="0.2">
      <c r="C1734" s="128" t="str">
        <f>IF(AND(D1734="",A1734=""),"",IF(ISBLANK(A1734)," ",VLOOKUP(A1734,'Tabla de equipos'!$B$3:$D$107,3,FALSE)))</f>
        <v/>
      </c>
      <c r="E1734" s="130" t="str">
        <f t="shared" si="27"/>
        <v/>
      </c>
      <c r="F1734" s="24"/>
      <c r="H1734" s="52"/>
      <c r="L1734" s="51"/>
    </row>
    <row r="1735" spans="3:12" ht="21" customHeight="1" x14ac:dyDescent="0.2">
      <c r="C1735" s="128" t="str">
        <f>IF(AND(D1735="",A1735=""),"",IF(ISBLANK(A1735)," ",VLOOKUP(A1735,'Tabla de equipos'!$B$3:$D$107,3,FALSE)))</f>
        <v/>
      </c>
      <c r="E1735" s="130" t="str">
        <f t="shared" si="27"/>
        <v/>
      </c>
      <c r="F1735" s="24"/>
      <c r="H1735" s="52"/>
      <c r="L1735" s="51"/>
    </row>
    <row r="1736" spans="3:12" ht="21" customHeight="1" x14ac:dyDescent="0.2">
      <c r="C1736" s="128" t="str">
        <f>IF(AND(D1736="",A1736=""),"",IF(ISBLANK(A1736)," ",VLOOKUP(A1736,'Tabla de equipos'!$B$3:$D$107,3,FALSE)))</f>
        <v/>
      </c>
      <c r="E1736" s="130" t="str">
        <f t="shared" si="27"/>
        <v/>
      </c>
      <c r="F1736" s="24"/>
      <c r="H1736" s="52"/>
      <c r="L1736" s="51"/>
    </row>
    <row r="1737" spans="3:12" ht="21" customHeight="1" x14ac:dyDescent="0.2">
      <c r="C1737" s="128" t="str">
        <f>IF(AND(D1737="",A1737=""),"",IF(ISBLANK(A1737)," ",VLOOKUP(A1737,'Tabla de equipos'!$B$3:$D$107,3,FALSE)))</f>
        <v/>
      </c>
      <c r="E1737" s="130" t="str">
        <f t="shared" si="27"/>
        <v/>
      </c>
      <c r="F1737" s="24"/>
      <c r="H1737" s="52"/>
      <c r="L1737" s="51"/>
    </row>
    <row r="1738" spans="3:12" ht="21" customHeight="1" x14ac:dyDescent="0.2">
      <c r="C1738" s="128" t="str">
        <f>IF(AND(D1738="",A1738=""),"",IF(ISBLANK(A1738)," ",VLOOKUP(A1738,'Tabla de equipos'!$B$3:$D$107,3,FALSE)))</f>
        <v/>
      </c>
      <c r="E1738" s="130" t="str">
        <f t="shared" si="27"/>
        <v/>
      </c>
      <c r="F1738" s="24"/>
      <c r="H1738" s="52"/>
      <c r="L1738" s="51"/>
    </row>
    <row r="1739" spans="3:12" ht="21" customHeight="1" x14ac:dyDescent="0.2">
      <c r="C1739" s="128" t="str">
        <f>IF(AND(D1739="",A1739=""),"",IF(ISBLANK(A1739)," ",VLOOKUP(A1739,'Tabla de equipos'!$B$3:$D$107,3,FALSE)))</f>
        <v/>
      </c>
      <c r="E1739" s="130" t="str">
        <f t="shared" si="27"/>
        <v/>
      </c>
      <c r="F1739" s="24"/>
      <c r="H1739" s="52"/>
      <c r="L1739" s="51"/>
    </row>
    <row r="1740" spans="3:12" ht="21" customHeight="1" x14ac:dyDescent="0.2">
      <c r="C1740" s="128" t="str">
        <f>IF(AND(D1740="",A1740=""),"",IF(ISBLANK(A1740)," ",VLOOKUP(A1740,'Tabla de equipos'!$B$3:$D$107,3,FALSE)))</f>
        <v/>
      </c>
      <c r="E1740" s="130" t="str">
        <f t="shared" si="27"/>
        <v/>
      </c>
      <c r="F1740" s="24"/>
      <c r="H1740" s="52"/>
      <c r="L1740" s="51"/>
    </row>
    <row r="1741" spans="3:12" ht="21" customHeight="1" x14ac:dyDescent="0.2">
      <c r="C1741" s="128" t="str">
        <f>IF(AND(D1741="",A1741=""),"",IF(ISBLANK(A1741)," ",VLOOKUP(A1741,'Tabla de equipos'!$B$3:$D$107,3,FALSE)))</f>
        <v/>
      </c>
      <c r="E1741" s="130" t="str">
        <f t="shared" si="27"/>
        <v/>
      </c>
      <c r="F1741" s="24"/>
      <c r="H1741" s="52"/>
      <c r="L1741" s="51"/>
    </row>
    <row r="1742" spans="3:12" ht="21" customHeight="1" x14ac:dyDescent="0.2">
      <c r="C1742" s="128" t="str">
        <f>IF(AND(D1742="",A1742=""),"",IF(ISBLANK(A1742)," ",VLOOKUP(A1742,'Tabla de equipos'!$B$3:$D$107,3,FALSE)))</f>
        <v/>
      </c>
      <c r="E1742" s="130" t="str">
        <f t="shared" si="27"/>
        <v/>
      </c>
      <c r="F1742" s="24"/>
      <c r="H1742" s="52"/>
      <c r="L1742" s="51"/>
    </row>
    <row r="1743" spans="3:12" ht="21" customHeight="1" x14ac:dyDescent="0.2">
      <c r="C1743" s="128" t="str">
        <f>IF(AND(D1743="",A1743=""),"",IF(ISBLANK(A1743)," ",VLOOKUP(A1743,'Tabla de equipos'!$B$3:$D$107,3,FALSE)))</f>
        <v/>
      </c>
      <c r="E1743" s="130" t="str">
        <f t="shared" si="27"/>
        <v/>
      </c>
      <c r="F1743" s="24"/>
      <c r="H1743" s="52"/>
      <c r="L1743" s="51"/>
    </row>
    <row r="1744" spans="3:12" ht="21" customHeight="1" x14ac:dyDescent="0.2">
      <c r="C1744" s="128" t="str">
        <f>IF(AND(D1744="",A1744=""),"",IF(ISBLANK(A1744)," ",VLOOKUP(A1744,'Tabla de equipos'!$B$3:$D$107,3,FALSE)))</f>
        <v/>
      </c>
      <c r="E1744" s="130" t="str">
        <f t="shared" si="27"/>
        <v/>
      </c>
      <c r="F1744" s="24"/>
      <c r="H1744" s="52"/>
      <c r="L1744" s="51"/>
    </row>
    <row r="1745" spans="3:12" ht="21" customHeight="1" x14ac:dyDescent="0.2">
      <c r="C1745" s="128" t="str">
        <f>IF(AND(D1745="",A1745=""),"",IF(ISBLANK(A1745)," ",VLOOKUP(A1745,'Tabla de equipos'!$B$3:$D$107,3,FALSE)))</f>
        <v/>
      </c>
      <c r="E1745" s="130" t="str">
        <f t="shared" si="27"/>
        <v/>
      </c>
      <c r="F1745" s="24"/>
      <c r="H1745" s="52"/>
      <c r="L1745" s="51"/>
    </row>
    <row r="1746" spans="3:12" ht="21" customHeight="1" x14ac:dyDescent="0.2">
      <c r="C1746" s="128" t="str">
        <f>IF(AND(D1746="",A1746=""),"",IF(ISBLANK(A1746)," ",VLOOKUP(A1746,'Tabla de equipos'!$B$3:$D$107,3,FALSE)))</f>
        <v/>
      </c>
      <c r="E1746" s="130" t="str">
        <f t="shared" ref="E1746:E1809" si="28">IF(AND(D1746="",A1746=""),"",IF(AND(A1746="",D1746&gt;0),"Falta especificar equipo/soporte",IF(AND(D1746&gt;0,A1746&lt;&gt;""),"","Falta incluir unidades")))</f>
        <v/>
      </c>
      <c r="F1746" s="24"/>
      <c r="H1746" s="52"/>
      <c r="L1746" s="51"/>
    </row>
    <row r="1747" spans="3:12" ht="21" customHeight="1" x14ac:dyDescent="0.2">
      <c r="C1747" s="128" t="str">
        <f>IF(AND(D1747="",A1747=""),"",IF(ISBLANK(A1747)," ",VLOOKUP(A1747,'Tabla de equipos'!$B$3:$D$107,3,FALSE)))</f>
        <v/>
      </c>
      <c r="E1747" s="130" t="str">
        <f t="shared" si="28"/>
        <v/>
      </c>
      <c r="F1747" s="24"/>
      <c r="H1747" s="52"/>
      <c r="L1747" s="51"/>
    </row>
    <row r="1748" spans="3:12" ht="21" customHeight="1" x14ac:dyDescent="0.2">
      <c r="C1748" s="128" t="str">
        <f>IF(AND(D1748="",A1748=""),"",IF(ISBLANK(A1748)," ",VLOOKUP(A1748,'Tabla de equipos'!$B$3:$D$107,3,FALSE)))</f>
        <v/>
      </c>
      <c r="E1748" s="130" t="str">
        <f t="shared" si="28"/>
        <v/>
      </c>
      <c r="F1748" s="24"/>
      <c r="H1748" s="52"/>
      <c r="L1748" s="51"/>
    </row>
    <row r="1749" spans="3:12" ht="21" customHeight="1" x14ac:dyDescent="0.2">
      <c r="C1749" s="128" t="str">
        <f>IF(AND(D1749="",A1749=""),"",IF(ISBLANK(A1749)," ",VLOOKUP(A1749,'Tabla de equipos'!$B$3:$D$107,3,FALSE)))</f>
        <v/>
      </c>
      <c r="E1749" s="130" t="str">
        <f t="shared" si="28"/>
        <v/>
      </c>
      <c r="F1749" s="24"/>
      <c r="H1749" s="52"/>
      <c r="L1749" s="51"/>
    </row>
    <row r="1750" spans="3:12" ht="21" customHeight="1" x14ac:dyDescent="0.2">
      <c r="C1750" s="128" t="str">
        <f>IF(AND(D1750="",A1750=""),"",IF(ISBLANK(A1750)," ",VLOOKUP(A1750,'Tabla de equipos'!$B$3:$D$107,3,FALSE)))</f>
        <v/>
      </c>
      <c r="E1750" s="130" t="str">
        <f t="shared" si="28"/>
        <v/>
      </c>
      <c r="F1750" s="24"/>
      <c r="H1750" s="52"/>
      <c r="L1750" s="51"/>
    </row>
    <row r="1751" spans="3:12" ht="21" customHeight="1" x14ac:dyDescent="0.2">
      <c r="C1751" s="128" t="str">
        <f>IF(AND(D1751="",A1751=""),"",IF(ISBLANK(A1751)," ",VLOOKUP(A1751,'Tabla de equipos'!$B$3:$D$107,3,FALSE)))</f>
        <v/>
      </c>
      <c r="E1751" s="130" t="str">
        <f t="shared" si="28"/>
        <v/>
      </c>
      <c r="F1751" s="24"/>
      <c r="H1751" s="52"/>
      <c r="L1751" s="51"/>
    </row>
    <row r="1752" spans="3:12" ht="21" customHeight="1" x14ac:dyDescent="0.2">
      <c r="C1752" s="128" t="str">
        <f>IF(AND(D1752="",A1752=""),"",IF(ISBLANK(A1752)," ",VLOOKUP(A1752,'Tabla de equipos'!$B$3:$D$107,3,FALSE)))</f>
        <v/>
      </c>
      <c r="E1752" s="130" t="str">
        <f t="shared" si="28"/>
        <v/>
      </c>
      <c r="F1752" s="24"/>
      <c r="H1752" s="52"/>
      <c r="L1752" s="51"/>
    </row>
    <row r="1753" spans="3:12" ht="21" customHeight="1" x14ac:dyDescent="0.2">
      <c r="C1753" s="128" t="str">
        <f>IF(AND(D1753="",A1753=""),"",IF(ISBLANK(A1753)," ",VLOOKUP(A1753,'Tabla de equipos'!$B$3:$D$107,3,FALSE)))</f>
        <v/>
      </c>
      <c r="E1753" s="130" t="str">
        <f t="shared" si="28"/>
        <v/>
      </c>
      <c r="F1753" s="24"/>
      <c r="H1753" s="52"/>
      <c r="L1753" s="51"/>
    </row>
    <row r="1754" spans="3:12" ht="21" customHeight="1" x14ac:dyDescent="0.2">
      <c r="C1754" s="128" t="str">
        <f>IF(AND(D1754="",A1754=""),"",IF(ISBLANK(A1754)," ",VLOOKUP(A1754,'Tabla de equipos'!$B$3:$D$107,3,FALSE)))</f>
        <v/>
      </c>
      <c r="E1754" s="130" t="str">
        <f t="shared" si="28"/>
        <v/>
      </c>
      <c r="F1754" s="24"/>
      <c r="H1754" s="52"/>
      <c r="L1754" s="51"/>
    </row>
    <row r="1755" spans="3:12" ht="21" customHeight="1" x14ac:dyDescent="0.2">
      <c r="C1755" s="128" t="str">
        <f>IF(AND(D1755="",A1755=""),"",IF(ISBLANK(A1755)," ",VLOOKUP(A1755,'Tabla de equipos'!$B$3:$D$107,3,FALSE)))</f>
        <v/>
      </c>
      <c r="E1755" s="130" t="str">
        <f t="shared" si="28"/>
        <v/>
      </c>
      <c r="F1755" s="24"/>
      <c r="H1755" s="52"/>
      <c r="L1755" s="51"/>
    </row>
    <row r="1756" spans="3:12" ht="21" customHeight="1" x14ac:dyDescent="0.2">
      <c r="C1756" s="128" t="str">
        <f>IF(AND(D1756="",A1756=""),"",IF(ISBLANK(A1756)," ",VLOOKUP(A1756,'Tabla de equipos'!$B$3:$D$107,3,FALSE)))</f>
        <v/>
      </c>
      <c r="E1756" s="130" t="str">
        <f t="shared" si="28"/>
        <v/>
      </c>
      <c r="F1756" s="24"/>
      <c r="H1756" s="52"/>
      <c r="L1756" s="51"/>
    </row>
    <row r="1757" spans="3:12" ht="21" customHeight="1" x14ac:dyDescent="0.2">
      <c r="C1757" s="128" t="str">
        <f>IF(AND(D1757="",A1757=""),"",IF(ISBLANK(A1757)," ",VLOOKUP(A1757,'Tabla de equipos'!$B$3:$D$107,3,FALSE)))</f>
        <v/>
      </c>
      <c r="E1757" s="130" t="str">
        <f t="shared" si="28"/>
        <v/>
      </c>
      <c r="F1757" s="24"/>
      <c r="H1757" s="52"/>
      <c r="L1757" s="51"/>
    </row>
    <row r="1758" spans="3:12" ht="21" customHeight="1" x14ac:dyDescent="0.2">
      <c r="C1758" s="128" t="str">
        <f>IF(AND(D1758="",A1758=""),"",IF(ISBLANK(A1758)," ",VLOOKUP(A1758,'Tabla de equipos'!$B$3:$D$107,3,FALSE)))</f>
        <v/>
      </c>
      <c r="E1758" s="130" t="str">
        <f t="shared" si="28"/>
        <v/>
      </c>
      <c r="F1758" s="24"/>
      <c r="H1758" s="52"/>
      <c r="L1758" s="51"/>
    </row>
    <row r="1759" spans="3:12" ht="21" customHeight="1" x14ac:dyDescent="0.2">
      <c r="C1759" s="128" t="str">
        <f>IF(AND(D1759="",A1759=""),"",IF(ISBLANK(A1759)," ",VLOOKUP(A1759,'Tabla de equipos'!$B$3:$D$107,3,FALSE)))</f>
        <v/>
      </c>
      <c r="E1759" s="130" t="str">
        <f t="shared" si="28"/>
        <v/>
      </c>
      <c r="F1759" s="24"/>
      <c r="H1759" s="52"/>
      <c r="L1759" s="51"/>
    </row>
    <row r="1760" spans="3:12" ht="21" customHeight="1" x14ac:dyDescent="0.2">
      <c r="C1760" s="128" t="str">
        <f>IF(AND(D1760="",A1760=""),"",IF(ISBLANK(A1760)," ",VLOOKUP(A1760,'Tabla de equipos'!$B$3:$D$107,3,FALSE)))</f>
        <v/>
      </c>
      <c r="E1760" s="130" t="str">
        <f t="shared" si="28"/>
        <v/>
      </c>
      <c r="F1760" s="24"/>
      <c r="H1760" s="52"/>
      <c r="L1760" s="51"/>
    </row>
    <row r="1761" spans="3:12" ht="21" customHeight="1" x14ac:dyDescent="0.2">
      <c r="C1761" s="128" t="str">
        <f>IF(AND(D1761="",A1761=""),"",IF(ISBLANK(A1761)," ",VLOOKUP(A1761,'Tabla de equipos'!$B$3:$D$107,3,FALSE)))</f>
        <v/>
      </c>
      <c r="E1761" s="130" t="str">
        <f t="shared" si="28"/>
        <v/>
      </c>
      <c r="F1761" s="24"/>
      <c r="H1761" s="52"/>
      <c r="L1761" s="51"/>
    </row>
    <row r="1762" spans="3:12" ht="21" customHeight="1" x14ac:dyDescent="0.2">
      <c r="C1762" s="128" t="str">
        <f>IF(AND(D1762="",A1762=""),"",IF(ISBLANK(A1762)," ",VLOOKUP(A1762,'Tabla de equipos'!$B$3:$D$107,3,FALSE)))</f>
        <v/>
      </c>
      <c r="E1762" s="130" t="str">
        <f t="shared" si="28"/>
        <v/>
      </c>
      <c r="F1762" s="24"/>
      <c r="H1762" s="52"/>
      <c r="L1762" s="51"/>
    </row>
    <row r="1763" spans="3:12" ht="21" customHeight="1" x14ac:dyDescent="0.2">
      <c r="C1763" s="128" t="str">
        <f>IF(AND(D1763="",A1763=""),"",IF(ISBLANK(A1763)," ",VLOOKUP(A1763,'Tabla de equipos'!$B$3:$D$107,3,FALSE)))</f>
        <v/>
      </c>
      <c r="E1763" s="130" t="str">
        <f t="shared" si="28"/>
        <v/>
      </c>
      <c r="F1763" s="24"/>
      <c r="H1763" s="52"/>
      <c r="L1763" s="51"/>
    </row>
    <row r="1764" spans="3:12" ht="21" customHeight="1" x14ac:dyDescent="0.2">
      <c r="C1764" s="128" t="str">
        <f>IF(AND(D1764="",A1764=""),"",IF(ISBLANK(A1764)," ",VLOOKUP(A1764,'Tabla de equipos'!$B$3:$D$107,3,FALSE)))</f>
        <v/>
      </c>
      <c r="E1764" s="130" t="str">
        <f t="shared" si="28"/>
        <v/>
      </c>
      <c r="F1764" s="24"/>
      <c r="H1764" s="52"/>
      <c r="L1764" s="51"/>
    </row>
    <row r="1765" spans="3:12" ht="21" customHeight="1" x14ac:dyDescent="0.2">
      <c r="C1765" s="128" t="str">
        <f>IF(AND(D1765="",A1765=""),"",IF(ISBLANK(A1765)," ",VLOOKUP(A1765,'Tabla de equipos'!$B$3:$D$107,3,FALSE)))</f>
        <v/>
      </c>
      <c r="E1765" s="130" t="str">
        <f t="shared" si="28"/>
        <v/>
      </c>
      <c r="F1765" s="24"/>
      <c r="H1765" s="52"/>
      <c r="L1765" s="51"/>
    </row>
    <row r="1766" spans="3:12" ht="21" customHeight="1" x14ac:dyDescent="0.2">
      <c r="C1766" s="128" t="str">
        <f>IF(AND(D1766="",A1766=""),"",IF(ISBLANK(A1766)," ",VLOOKUP(A1766,'Tabla de equipos'!$B$3:$D$107,3,FALSE)))</f>
        <v/>
      </c>
      <c r="E1766" s="130" t="str">
        <f t="shared" si="28"/>
        <v/>
      </c>
      <c r="F1766" s="24"/>
      <c r="H1766" s="52"/>
      <c r="L1766" s="51"/>
    </row>
    <row r="1767" spans="3:12" ht="21" customHeight="1" x14ac:dyDescent="0.2">
      <c r="C1767" s="128" t="str">
        <f>IF(AND(D1767="",A1767=""),"",IF(ISBLANK(A1767)," ",VLOOKUP(A1767,'Tabla de equipos'!$B$3:$D$107,3,FALSE)))</f>
        <v/>
      </c>
      <c r="E1767" s="130" t="str">
        <f t="shared" si="28"/>
        <v/>
      </c>
      <c r="F1767" s="24"/>
      <c r="H1767" s="52"/>
      <c r="L1767" s="51"/>
    </row>
    <row r="1768" spans="3:12" ht="21" customHeight="1" x14ac:dyDescent="0.2">
      <c r="C1768" s="128" t="str">
        <f>IF(AND(D1768="",A1768=""),"",IF(ISBLANK(A1768)," ",VLOOKUP(A1768,'Tabla de equipos'!$B$3:$D$107,3,FALSE)))</f>
        <v/>
      </c>
      <c r="E1768" s="130" t="str">
        <f t="shared" si="28"/>
        <v/>
      </c>
      <c r="F1768" s="24"/>
      <c r="H1768" s="52"/>
      <c r="L1768" s="51"/>
    </row>
    <row r="1769" spans="3:12" ht="21" customHeight="1" x14ac:dyDescent="0.2">
      <c r="C1769" s="128" t="str">
        <f>IF(AND(D1769="",A1769=""),"",IF(ISBLANK(A1769)," ",VLOOKUP(A1769,'Tabla de equipos'!$B$3:$D$107,3,FALSE)))</f>
        <v/>
      </c>
      <c r="E1769" s="130" t="str">
        <f t="shared" si="28"/>
        <v/>
      </c>
      <c r="F1769" s="24"/>
      <c r="H1769" s="52"/>
      <c r="L1769" s="51"/>
    </row>
    <row r="1770" spans="3:12" ht="21" customHeight="1" x14ac:dyDescent="0.2">
      <c r="C1770" s="128" t="str">
        <f>IF(AND(D1770="",A1770=""),"",IF(ISBLANK(A1770)," ",VLOOKUP(A1770,'Tabla de equipos'!$B$3:$D$107,3,FALSE)))</f>
        <v/>
      </c>
      <c r="E1770" s="130" t="str">
        <f t="shared" si="28"/>
        <v/>
      </c>
      <c r="F1770" s="24"/>
      <c r="H1770" s="52"/>
      <c r="L1770" s="51"/>
    </row>
    <row r="1771" spans="3:12" ht="21" customHeight="1" x14ac:dyDescent="0.2">
      <c r="C1771" s="128" t="str">
        <f>IF(AND(D1771="",A1771=""),"",IF(ISBLANK(A1771)," ",VLOOKUP(A1771,'Tabla de equipos'!$B$3:$D$107,3,FALSE)))</f>
        <v/>
      </c>
      <c r="E1771" s="130" t="str">
        <f t="shared" si="28"/>
        <v/>
      </c>
      <c r="F1771" s="24"/>
      <c r="H1771" s="52"/>
      <c r="L1771" s="51"/>
    </row>
    <row r="1772" spans="3:12" ht="21" customHeight="1" x14ac:dyDescent="0.2">
      <c r="C1772" s="128" t="str">
        <f>IF(AND(D1772="",A1772=""),"",IF(ISBLANK(A1772)," ",VLOOKUP(A1772,'Tabla de equipos'!$B$3:$D$107,3,FALSE)))</f>
        <v/>
      </c>
      <c r="E1772" s="130" t="str">
        <f t="shared" si="28"/>
        <v/>
      </c>
      <c r="F1772" s="24"/>
      <c r="H1772" s="52"/>
      <c r="L1772" s="51"/>
    </row>
    <row r="1773" spans="3:12" ht="21" customHeight="1" x14ac:dyDescent="0.2">
      <c r="C1773" s="128" t="str">
        <f>IF(AND(D1773="",A1773=""),"",IF(ISBLANK(A1773)," ",VLOOKUP(A1773,'Tabla de equipos'!$B$3:$D$107,3,FALSE)))</f>
        <v/>
      </c>
      <c r="E1773" s="130" t="str">
        <f t="shared" si="28"/>
        <v/>
      </c>
      <c r="F1773" s="24"/>
      <c r="H1773" s="52"/>
      <c r="L1773" s="51"/>
    </row>
    <row r="1774" spans="3:12" ht="21" customHeight="1" x14ac:dyDescent="0.2">
      <c r="C1774" s="128" t="str">
        <f>IF(AND(D1774="",A1774=""),"",IF(ISBLANK(A1774)," ",VLOOKUP(A1774,'Tabla de equipos'!$B$3:$D$107,3,FALSE)))</f>
        <v/>
      </c>
      <c r="E1774" s="130" t="str">
        <f t="shared" si="28"/>
        <v/>
      </c>
      <c r="F1774" s="24"/>
      <c r="H1774" s="52"/>
      <c r="L1774" s="51"/>
    </row>
    <row r="1775" spans="3:12" ht="21" customHeight="1" x14ac:dyDescent="0.2">
      <c r="C1775" s="128" t="str">
        <f>IF(AND(D1775="",A1775=""),"",IF(ISBLANK(A1775)," ",VLOOKUP(A1775,'Tabla de equipos'!$B$3:$D$107,3,FALSE)))</f>
        <v/>
      </c>
      <c r="E1775" s="130" t="str">
        <f t="shared" si="28"/>
        <v/>
      </c>
      <c r="F1775" s="24"/>
      <c r="H1775" s="52"/>
      <c r="L1775" s="51"/>
    </row>
    <row r="1776" spans="3:12" ht="21" customHeight="1" x14ac:dyDescent="0.2">
      <c r="C1776" s="128" t="str">
        <f>IF(AND(D1776="",A1776=""),"",IF(ISBLANK(A1776)," ",VLOOKUP(A1776,'Tabla de equipos'!$B$3:$D$107,3,FALSE)))</f>
        <v/>
      </c>
      <c r="E1776" s="130" t="str">
        <f t="shared" si="28"/>
        <v/>
      </c>
      <c r="F1776" s="24"/>
      <c r="H1776" s="52"/>
      <c r="L1776" s="51"/>
    </row>
    <row r="1777" spans="3:12" ht="21" customHeight="1" x14ac:dyDescent="0.2">
      <c r="C1777" s="128" t="str">
        <f>IF(AND(D1777="",A1777=""),"",IF(ISBLANK(A1777)," ",VLOOKUP(A1777,'Tabla de equipos'!$B$3:$D$107,3,FALSE)))</f>
        <v/>
      </c>
      <c r="E1777" s="130" t="str">
        <f t="shared" si="28"/>
        <v/>
      </c>
      <c r="F1777" s="24"/>
      <c r="H1777" s="52"/>
      <c r="L1777" s="51"/>
    </row>
    <row r="1778" spans="3:12" ht="21" customHeight="1" x14ac:dyDescent="0.2">
      <c r="C1778" s="128" t="str">
        <f>IF(AND(D1778="",A1778=""),"",IF(ISBLANK(A1778)," ",VLOOKUP(A1778,'Tabla de equipos'!$B$3:$D$107,3,FALSE)))</f>
        <v/>
      </c>
      <c r="E1778" s="130" t="str">
        <f t="shared" si="28"/>
        <v/>
      </c>
      <c r="F1778" s="24"/>
      <c r="H1778" s="52"/>
      <c r="L1778" s="51"/>
    </row>
    <row r="1779" spans="3:12" ht="21" customHeight="1" x14ac:dyDescent="0.2">
      <c r="C1779" s="128" t="str">
        <f>IF(AND(D1779="",A1779=""),"",IF(ISBLANK(A1779)," ",VLOOKUP(A1779,'Tabla de equipos'!$B$3:$D$107,3,FALSE)))</f>
        <v/>
      </c>
      <c r="E1779" s="130" t="str">
        <f t="shared" si="28"/>
        <v/>
      </c>
      <c r="F1779" s="24"/>
      <c r="H1779" s="52"/>
      <c r="L1779" s="51"/>
    </row>
    <row r="1780" spans="3:12" ht="21" customHeight="1" x14ac:dyDescent="0.2">
      <c r="C1780" s="128" t="str">
        <f>IF(AND(D1780="",A1780=""),"",IF(ISBLANK(A1780)," ",VLOOKUP(A1780,'Tabla de equipos'!$B$3:$D$107,3,FALSE)))</f>
        <v/>
      </c>
      <c r="E1780" s="130" t="str">
        <f t="shared" si="28"/>
        <v/>
      </c>
      <c r="F1780" s="24"/>
      <c r="H1780" s="52"/>
      <c r="L1780" s="51"/>
    </row>
    <row r="1781" spans="3:12" ht="21" customHeight="1" x14ac:dyDescent="0.2">
      <c r="C1781" s="128" t="str">
        <f>IF(AND(D1781="",A1781=""),"",IF(ISBLANK(A1781)," ",VLOOKUP(A1781,'Tabla de equipos'!$B$3:$D$107,3,FALSE)))</f>
        <v/>
      </c>
      <c r="E1781" s="130" t="str">
        <f t="shared" si="28"/>
        <v/>
      </c>
      <c r="F1781" s="24"/>
      <c r="H1781" s="52"/>
      <c r="L1781" s="51"/>
    </row>
    <row r="1782" spans="3:12" ht="21" customHeight="1" x14ac:dyDescent="0.2">
      <c r="C1782" s="128" t="str">
        <f>IF(AND(D1782="",A1782=""),"",IF(ISBLANK(A1782)," ",VLOOKUP(A1782,'Tabla de equipos'!$B$3:$D$107,3,FALSE)))</f>
        <v/>
      </c>
      <c r="E1782" s="130" t="str">
        <f t="shared" si="28"/>
        <v/>
      </c>
      <c r="F1782" s="24"/>
      <c r="H1782" s="52"/>
      <c r="L1782" s="51"/>
    </row>
    <row r="1783" spans="3:12" ht="21" customHeight="1" x14ac:dyDescent="0.2">
      <c r="C1783" s="128" t="str">
        <f>IF(AND(D1783="",A1783=""),"",IF(ISBLANK(A1783)," ",VLOOKUP(A1783,'Tabla de equipos'!$B$3:$D$107,3,FALSE)))</f>
        <v/>
      </c>
      <c r="E1783" s="130" t="str">
        <f t="shared" si="28"/>
        <v/>
      </c>
      <c r="F1783" s="24"/>
      <c r="H1783" s="52"/>
      <c r="L1783" s="51"/>
    </row>
    <row r="1784" spans="3:12" ht="21" customHeight="1" x14ac:dyDescent="0.2">
      <c r="C1784" s="128" t="str">
        <f>IF(AND(D1784="",A1784=""),"",IF(ISBLANK(A1784)," ",VLOOKUP(A1784,'Tabla de equipos'!$B$3:$D$107,3,FALSE)))</f>
        <v/>
      </c>
      <c r="E1784" s="130" t="str">
        <f t="shared" si="28"/>
        <v/>
      </c>
      <c r="F1784" s="24"/>
      <c r="H1784" s="52"/>
      <c r="L1784" s="51"/>
    </row>
    <row r="1785" spans="3:12" ht="21" customHeight="1" x14ac:dyDescent="0.2">
      <c r="C1785" s="128" t="str">
        <f>IF(AND(D1785="",A1785=""),"",IF(ISBLANK(A1785)," ",VLOOKUP(A1785,'Tabla de equipos'!$B$3:$D$107,3,FALSE)))</f>
        <v/>
      </c>
      <c r="E1785" s="130" t="str">
        <f t="shared" si="28"/>
        <v/>
      </c>
      <c r="F1785" s="24"/>
      <c r="H1785" s="52"/>
      <c r="L1785" s="51"/>
    </row>
    <row r="1786" spans="3:12" ht="21" customHeight="1" x14ac:dyDescent="0.2">
      <c r="C1786" s="128" t="str">
        <f>IF(AND(D1786="",A1786=""),"",IF(ISBLANK(A1786)," ",VLOOKUP(A1786,'Tabla de equipos'!$B$3:$D$107,3,FALSE)))</f>
        <v/>
      </c>
      <c r="E1786" s="130" t="str">
        <f t="shared" si="28"/>
        <v/>
      </c>
      <c r="F1786" s="24"/>
      <c r="H1786" s="52"/>
      <c r="L1786" s="51"/>
    </row>
    <row r="1787" spans="3:12" ht="21" customHeight="1" x14ac:dyDescent="0.2">
      <c r="C1787" s="128" t="str">
        <f>IF(AND(D1787="",A1787=""),"",IF(ISBLANK(A1787)," ",VLOOKUP(A1787,'Tabla de equipos'!$B$3:$D$107,3,FALSE)))</f>
        <v/>
      </c>
      <c r="E1787" s="130" t="str">
        <f t="shared" si="28"/>
        <v/>
      </c>
      <c r="F1787" s="24"/>
      <c r="H1787" s="52"/>
      <c r="L1787" s="51"/>
    </row>
    <row r="1788" spans="3:12" ht="21" customHeight="1" x14ac:dyDescent="0.2">
      <c r="C1788" s="128" t="str">
        <f>IF(AND(D1788="",A1788=""),"",IF(ISBLANK(A1788)," ",VLOOKUP(A1788,'Tabla de equipos'!$B$3:$D$107,3,FALSE)))</f>
        <v/>
      </c>
      <c r="E1788" s="130" t="str">
        <f t="shared" si="28"/>
        <v/>
      </c>
      <c r="F1788" s="24"/>
      <c r="H1788" s="52"/>
      <c r="L1788" s="51"/>
    </row>
    <row r="1789" spans="3:12" ht="21" customHeight="1" x14ac:dyDescent="0.2">
      <c r="C1789" s="128" t="str">
        <f>IF(AND(D1789="",A1789=""),"",IF(ISBLANK(A1789)," ",VLOOKUP(A1789,'Tabla de equipos'!$B$3:$D$107,3,FALSE)))</f>
        <v/>
      </c>
      <c r="E1789" s="130" t="str">
        <f t="shared" si="28"/>
        <v/>
      </c>
      <c r="F1789" s="24"/>
      <c r="H1789" s="52"/>
      <c r="L1789" s="51"/>
    </row>
    <row r="1790" spans="3:12" ht="21" customHeight="1" x14ac:dyDescent="0.2">
      <c r="C1790" s="128" t="str">
        <f>IF(AND(D1790="",A1790=""),"",IF(ISBLANK(A1790)," ",VLOOKUP(A1790,'Tabla de equipos'!$B$3:$D$107,3,FALSE)))</f>
        <v/>
      </c>
      <c r="E1790" s="130" t="str">
        <f t="shared" si="28"/>
        <v/>
      </c>
      <c r="F1790" s="24"/>
      <c r="H1790" s="52"/>
      <c r="L1790" s="51"/>
    </row>
    <row r="1791" spans="3:12" ht="21" customHeight="1" x14ac:dyDescent="0.2">
      <c r="C1791" s="128" t="str">
        <f>IF(AND(D1791="",A1791=""),"",IF(ISBLANK(A1791)," ",VLOOKUP(A1791,'Tabla de equipos'!$B$3:$D$107,3,FALSE)))</f>
        <v/>
      </c>
      <c r="E1791" s="130" t="str">
        <f t="shared" si="28"/>
        <v/>
      </c>
      <c r="F1791" s="24"/>
      <c r="H1791" s="52"/>
      <c r="L1791" s="51"/>
    </row>
    <row r="1792" spans="3:12" ht="21" customHeight="1" x14ac:dyDescent="0.2">
      <c r="C1792" s="128" t="str">
        <f>IF(AND(D1792="",A1792=""),"",IF(ISBLANK(A1792)," ",VLOOKUP(A1792,'Tabla de equipos'!$B$3:$D$107,3,FALSE)))</f>
        <v/>
      </c>
      <c r="E1792" s="130" t="str">
        <f t="shared" si="28"/>
        <v/>
      </c>
      <c r="F1792" s="24"/>
      <c r="H1792" s="52"/>
      <c r="L1792" s="51"/>
    </row>
    <row r="1793" spans="3:12" ht="21" customHeight="1" x14ac:dyDescent="0.2">
      <c r="C1793" s="128" t="str">
        <f>IF(AND(D1793="",A1793=""),"",IF(ISBLANK(A1793)," ",VLOOKUP(A1793,'Tabla de equipos'!$B$3:$D$107,3,FALSE)))</f>
        <v/>
      </c>
      <c r="E1793" s="130" t="str">
        <f t="shared" si="28"/>
        <v/>
      </c>
      <c r="F1793" s="24"/>
      <c r="H1793" s="52"/>
      <c r="L1793" s="51"/>
    </row>
    <row r="1794" spans="3:12" ht="21" customHeight="1" x14ac:dyDescent="0.2">
      <c r="C1794" s="128" t="str">
        <f>IF(AND(D1794="",A1794=""),"",IF(ISBLANK(A1794)," ",VLOOKUP(A1794,'Tabla de equipos'!$B$3:$D$107,3,FALSE)))</f>
        <v/>
      </c>
      <c r="E1794" s="130" t="str">
        <f t="shared" si="28"/>
        <v/>
      </c>
      <c r="F1794" s="24"/>
      <c r="H1794" s="52"/>
      <c r="L1794" s="51"/>
    </row>
    <row r="1795" spans="3:12" ht="21" customHeight="1" x14ac:dyDescent="0.2">
      <c r="C1795" s="128" t="str">
        <f>IF(AND(D1795="",A1795=""),"",IF(ISBLANK(A1795)," ",VLOOKUP(A1795,'Tabla de equipos'!$B$3:$D$107,3,FALSE)))</f>
        <v/>
      </c>
      <c r="E1795" s="130" t="str">
        <f t="shared" si="28"/>
        <v/>
      </c>
      <c r="F1795" s="24"/>
      <c r="H1795" s="52"/>
      <c r="L1795" s="51"/>
    </row>
    <row r="1796" spans="3:12" ht="21" customHeight="1" x14ac:dyDescent="0.2">
      <c r="C1796" s="128" t="str">
        <f>IF(AND(D1796="",A1796=""),"",IF(ISBLANK(A1796)," ",VLOOKUP(A1796,'Tabla de equipos'!$B$3:$D$107,3,FALSE)))</f>
        <v/>
      </c>
      <c r="E1796" s="130" t="str">
        <f t="shared" si="28"/>
        <v/>
      </c>
      <c r="F1796" s="24"/>
      <c r="H1796" s="52"/>
      <c r="L1796" s="51"/>
    </row>
    <row r="1797" spans="3:12" ht="21" customHeight="1" x14ac:dyDescent="0.2">
      <c r="C1797" s="128" t="str">
        <f>IF(AND(D1797="",A1797=""),"",IF(ISBLANK(A1797)," ",VLOOKUP(A1797,'Tabla de equipos'!$B$3:$D$107,3,FALSE)))</f>
        <v/>
      </c>
      <c r="E1797" s="130" t="str">
        <f t="shared" si="28"/>
        <v/>
      </c>
      <c r="F1797" s="24"/>
      <c r="H1797" s="52"/>
      <c r="L1797" s="51"/>
    </row>
    <row r="1798" spans="3:12" ht="21" customHeight="1" x14ac:dyDescent="0.2">
      <c r="C1798" s="128" t="str">
        <f>IF(AND(D1798="",A1798=""),"",IF(ISBLANK(A1798)," ",VLOOKUP(A1798,'Tabla de equipos'!$B$3:$D$107,3,FALSE)))</f>
        <v/>
      </c>
      <c r="E1798" s="130" t="str">
        <f t="shared" si="28"/>
        <v/>
      </c>
      <c r="F1798" s="24"/>
      <c r="H1798" s="52"/>
      <c r="L1798" s="51"/>
    </row>
    <row r="1799" spans="3:12" ht="21" customHeight="1" x14ac:dyDescent="0.2">
      <c r="C1799" s="128" t="str">
        <f>IF(AND(D1799="",A1799=""),"",IF(ISBLANK(A1799)," ",VLOOKUP(A1799,'Tabla de equipos'!$B$3:$D$107,3,FALSE)))</f>
        <v/>
      </c>
      <c r="E1799" s="130" t="str">
        <f t="shared" si="28"/>
        <v/>
      </c>
      <c r="F1799" s="24"/>
      <c r="H1799" s="52"/>
      <c r="L1799" s="51"/>
    </row>
    <row r="1800" spans="3:12" ht="21" customHeight="1" x14ac:dyDescent="0.2">
      <c r="C1800" s="128" t="str">
        <f>IF(AND(D1800="",A1800=""),"",IF(ISBLANK(A1800)," ",VLOOKUP(A1800,'Tabla de equipos'!$B$3:$D$107,3,FALSE)))</f>
        <v/>
      </c>
      <c r="E1800" s="130" t="str">
        <f t="shared" si="28"/>
        <v/>
      </c>
      <c r="F1800" s="24"/>
      <c r="H1800" s="52"/>
      <c r="L1800" s="51"/>
    </row>
    <row r="1801" spans="3:12" ht="21" customHeight="1" x14ac:dyDescent="0.2">
      <c r="C1801" s="128" t="str">
        <f>IF(AND(D1801="",A1801=""),"",IF(ISBLANK(A1801)," ",VLOOKUP(A1801,'Tabla de equipos'!$B$3:$D$107,3,FALSE)))</f>
        <v/>
      </c>
      <c r="E1801" s="130" t="str">
        <f t="shared" si="28"/>
        <v/>
      </c>
      <c r="F1801" s="24"/>
      <c r="H1801" s="52"/>
      <c r="L1801" s="51"/>
    </row>
    <row r="1802" spans="3:12" ht="21" customHeight="1" x14ac:dyDescent="0.2">
      <c r="C1802" s="128" t="str">
        <f>IF(AND(D1802="",A1802=""),"",IF(ISBLANK(A1802)," ",VLOOKUP(A1802,'Tabla de equipos'!$B$3:$D$107,3,FALSE)))</f>
        <v/>
      </c>
      <c r="E1802" s="130" t="str">
        <f t="shared" si="28"/>
        <v/>
      </c>
      <c r="F1802" s="24"/>
      <c r="H1802" s="52"/>
      <c r="L1802" s="51"/>
    </row>
    <row r="1803" spans="3:12" ht="21" customHeight="1" x14ac:dyDescent="0.2">
      <c r="C1803" s="128" t="str">
        <f>IF(AND(D1803="",A1803=""),"",IF(ISBLANK(A1803)," ",VLOOKUP(A1803,'Tabla de equipos'!$B$3:$D$107,3,FALSE)))</f>
        <v/>
      </c>
      <c r="E1803" s="130" t="str">
        <f t="shared" si="28"/>
        <v/>
      </c>
      <c r="F1803" s="24"/>
      <c r="H1803" s="52"/>
      <c r="L1803" s="51"/>
    </row>
    <row r="1804" spans="3:12" ht="21" customHeight="1" x14ac:dyDescent="0.2">
      <c r="C1804" s="128" t="str">
        <f>IF(AND(D1804="",A1804=""),"",IF(ISBLANK(A1804)," ",VLOOKUP(A1804,'Tabla de equipos'!$B$3:$D$107,3,FALSE)))</f>
        <v/>
      </c>
      <c r="E1804" s="130" t="str">
        <f t="shared" si="28"/>
        <v/>
      </c>
      <c r="F1804" s="24"/>
      <c r="H1804" s="52"/>
      <c r="L1804" s="51"/>
    </row>
    <row r="1805" spans="3:12" ht="21" customHeight="1" x14ac:dyDescent="0.2">
      <c r="C1805" s="128" t="str">
        <f>IF(AND(D1805="",A1805=""),"",IF(ISBLANK(A1805)," ",VLOOKUP(A1805,'Tabla de equipos'!$B$3:$D$107,3,FALSE)))</f>
        <v/>
      </c>
      <c r="E1805" s="130" t="str">
        <f t="shared" si="28"/>
        <v/>
      </c>
      <c r="F1805" s="24"/>
      <c r="H1805" s="52"/>
      <c r="L1805" s="51"/>
    </row>
    <row r="1806" spans="3:12" ht="21" customHeight="1" x14ac:dyDescent="0.2">
      <c r="C1806" s="128" t="str">
        <f>IF(AND(D1806="",A1806=""),"",IF(ISBLANK(A1806)," ",VLOOKUP(A1806,'Tabla de equipos'!$B$3:$D$107,3,FALSE)))</f>
        <v/>
      </c>
      <c r="E1806" s="130" t="str">
        <f t="shared" si="28"/>
        <v/>
      </c>
      <c r="F1806" s="24"/>
      <c r="H1806" s="52"/>
      <c r="L1806" s="51"/>
    </row>
    <row r="1807" spans="3:12" ht="21" customHeight="1" x14ac:dyDescent="0.2">
      <c r="C1807" s="128" t="str">
        <f>IF(AND(D1807="",A1807=""),"",IF(ISBLANK(A1807)," ",VLOOKUP(A1807,'Tabla de equipos'!$B$3:$D$107,3,FALSE)))</f>
        <v/>
      </c>
      <c r="E1807" s="130" t="str">
        <f t="shared" si="28"/>
        <v/>
      </c>
      <c r="F1807" s="24"/>
      <c r="H1807" s="52"/>
      <c r="L1807" s="51"/>
    </row>
    <row r="1808" spans="3:12" ht="21" customHeight="1" x14ac:dyDescent="0.2">
      <c r="C1808" s="128" t="str">
        <f>IF(AND(D1808="",A1808=""),"",IF(ISBLANK(A1808)," ",VLOOKUP(A1808,'Tabla de equipos'!$B$3:$D$107,3,FALSE)))</f>
        <v/>
      </c>
      <c r="E1808" s="130" t="str">
        <f t="shared" si="28"/>
        <v/>
      </c>
      <c r="F1808" s="24"/>
      <c r="H1808" s="52"/>
      <c r="L1808" s="51"/>
    </row>
    <row r="1809" spans="3:12" ht="21" customHeight="1" x14ac:dyDescent="0.2">
      <c r="C1809" s="128" t="str">
        <f>IF(AND(D1809="",A1809=""),"",IF(ISBLANK(A1809)," ",VLOOKUP(A1809,'Tabla de equipos'!$B$3:$D$107,3,FALSE)))</f>
        <v/>
      </c>
      <c r="E1809" s="130" t="str">
        <f t="shared" si="28"/>
        <v/>
      </c>
      <c r="F1809" s="24"/>
      <c r="H1809" s="52"/>
      <c r="L1809" s="51"/>
    </row>
    <row r="1810" spans="3:12" ht="21" customHeight="1" x14ac:dyDescent="0.2">
      <c r="C1810" s="128" t="str">
        <f>IF(AND(D1810="",A1810=""),"",IF(ISBLANK(A1810)," ",VLOOKUP(A1810,'Tabla de equipos'!$B$3:$D$107,3,FALSE)))</f>
        <v/>
      </c>
      <c r="E1810" s="130" t="str">
        <f t="shared" ref="E1810:E1873" si="29">IF(AND(D1810="",A1810=""),"",IF(AND(A1810="",D1810&gt;0),"Falta especificar equipo/soporte",IF(AND(D1810&gt;0,A1810&lt;&gt;""),"","Falta incluir unidades")))</f>
        <v/>
      </c>
      <c r="F1810" s="24"/>
      <c r="H1810" s="52"/>
      <c r="L1810" s="51"/>
    </row>
    <row r="1811" spans="3:12" ht="21" customHeight="1" x14ac:dyDescent="0.2">
      <c r="C1811" s="128" t="str">
        <f>IF(AND(D1811="",A1811=""),"",IF(ISBLANK(A1811)," ",VLOOKUP(A1811,'Tabla de equipos'!$B$3:$D$107,3,FALSE)))</f>
        <v/>
      </c>
      <c r="E1811" s="130" t="str">
        <f t="shared" si="29"/>
        <v/>
      </c>
      <c r="F1811" s="24"/>
      <c r="H1811" s="52"/>
      <c r="L1811" s="51"/>
    </row>
    <row r="1812" spans="3:12" ht="21" customHeight="1" x14ac:dyDescent="0.2">
      <c r="C1812" s="128" t="str">
        <f>IF(AND(D1812="",A1812=""),"",IF(ISBLANK(A1812)," ",VLOOKUP(A1812,'Tabla de equipos'!$B$3:$D$107,3,FALSE)))</f>
        <v/>
      </c>
      <c r="E1812" s="130" t="str">
        <f t="shared" si="29"/>
        <v/>
      </c>
      <c r="F1812" s="24"/>
      <c r="H1812" s="52"/>
      <c r="L1812" s="51"/>
    </row>
    <row r="1813" spans="3:12" ht="21" customHeight="1" x14ac:dyDescent="0.2">
      <c r="C1813" s="128" t="str">
        <f>IF(AND(D1813="",A1813=""),"",IF(ISBLANK(A1813)," ",VLOOKUP(A1813,'Tabla de equipos'!$B$3:$D$107,3,FALSE)))</f>
        <v/>
      </c>
      <c r="E1813" s="130" t="str">
        <f t="shared" si="29"/>
        <v/>
      </c>
      <c r="F1813" s="24"/>
      <c r="H1813" s="52"/>
      <c r="L1813" s="51"/>
    </row>
    <row r="1814" spans="3:12" ht="21" customHeight="1" x14ac:dyDescent="0.2">
      <c r="C1814" s="128" t="str">
        <f>IF(AND(D1814="",A1814=""),"",IF(ISBLANK(A1814)," ",VLOOKUP(A1814,'Tabla de equipos'!$B$3:$D$107,3,FALSE)))</f>
        <v/>
      </c>
      <c r="E1814" s="130" t="str">
        <f t="shared" si="29"/>
        <v/>
      </c>
      <c r="F1814" s="24"/>
      <c r="H1814" s="52"/>
      <c r="L1814" s="51"/>
    </row>
    <row r="1815" spans="3:12" ht="21" customHeight="1" x14ac:dyDescent="0.2">
      <c r="C1815" s="128" t="str">
        <f>IF(AND(D1815="",A1815=""),"",IF(ISBLANK(A1815)," ",VLOOKUP(A1815,'Tabla de equipos'!$B$3:$D$107,3,FALSE)))</f>
        <v/>
      </c>
      <c r="E1815" s="130" t="str">
        <f t="shared" si="29"/>
        <v/>
      </c>
      <c r="F1815" s="24"/>
      <c r="H1815" s="52"/>
      <c r="L1815" s="51"/>
    </row>
    <row r="1816" spans="3:12" ht="21" customHeight="1" x14ac:dyDescent="0.2">
      <c r="C1816" s="128" t="str">
        <f>IF(AND(D1816="",A1816=""),"",IF(ISBLANK(A1816)," ",VLOOKUP(A1816,'Tabla de equipos'!$B$3:$D$107,3,FALSE)))</f>
        <v/>
      </c>
      <c r="E1816" s="130" t="str">
        <f t="shared" si="29"/>
        <v/>
      </c>
      <c r="F1816" s="24"/>
      <c r="H1816" s="52"/>
      <c r="L1816" s="51"/>
    </row>
    <row r="1817" spans="3:12" ht="21" customHeight="1" x14ac:dyDescent="0.2">
      <c r="C1817" s="128" t="str">
        <f>IF(AND(D1817="",A1817=""),"",IF(ISBLANK(A1817)," ",VLOOKUP(A1817,'Tabla de equipos'!$B$3:$D$107,3,FALSE)))</f>
        <v/>
      </c>
      <c r="E1817" s="130" t="str">
        <f t="shared" si="29"/>
        <v/>
      </c>
      <c r="F1817" s="24"/>
      <c r="H1817" s="52"/>
      <c r="L1817" s="51"/>
    </row>
    <row r="1818" spans="3:12" ht="21" customHeight="1" x14ac:dyDescent="0.2">
      <c r="C1818" s="128" t="str">
        <f>IF(AND(D1818="",A1818=""),"",IF(ISBLANK(A1818)," ",VLOOKUP(A1818,'Tabla de equipos'!$B$3:$D$107,3,FALSE)))</f>
        <v/>
      </c>
      <c r="E1818" s="130" t="str">
        <f t="shared" si="29"/>
        <v/>
      </c>
      <c r="F1818" s="24"/>
      <c r="H1818" s="52"/>
      <c r="L1818" s="51"/>
    </row>
    <row r="1819" spans="3:12" ht="21" customHeight="1" x14ac:dyDescent="0.2">
      <c r="C1819" s="128" t="str">
        <f>IF(AND(D1819="",A1819=""),"",IF(ISBLANK(A1819)," ",VLOOKUP(A1819,'Tabla de equipos'!$B$3:$D$107,3,FALSE)))</f>
        <v/>
      </c>
      <c r="E1819" s="130" t="str">
        <f t="shared" si="29"/>
        <v/>
      </c>
      <c r="F1819" s="24"/>
      <c r="H1819" s="52"/>
      <c r="L1819" s="51"/>
    </row>
    <row r="1820" spans="3:12" ht="21" customHeight="1" x14ac:dyDescent="0.2">
      <c r="C1820" s="128" t="str">
        <f>IF(AND(D1820="",A1820=""),"",IF(ISBLANK(A1820)," ",VLOOKUP(A1820,'Tabla de equipos'!$B$3:$D$107,3,FALSE)))</f>
        <v/>
      </c>
      <c r="E1820" s="130" t="str">
        <f t="shared" si="29"/>
        <v/>
      </c>
      <c r="F1820" s="24"/>
      <c r="H1820" s="52"/>
      <c r="L1820" s="51"/>
    </row>
    <row r="1821" spans="3:12" ht="21" customHeight="1" x14ac:dyDescent="0.2">
      <c r="C1821" s="128" t="str">
        <f>IF(AND(D1821="",A1821=""),"",IF(ISBLANK(A1821)," ",VLOOKUP(A1821,'Tabla de equipos'!$B$3:$D$107,3,FALSE)))</f>
        <v/>
      </c>
      <c r="E1821" s="130" t="str">
        <f t="shared" si="29"/>
        <v/>
      </c>
      <c r="F1821" s="24"/>
      <c r="H1821" s="52"/>
      <c r="L1821" s="51"/>
    </row>
    <row r="1822" spans="3:12" ht="21" customHeight="1" x14ac:dyDescent="0.2">
      <c r="C1822" s="128" t="str">
        <f>IF(AND(D1822="",A1822=""),"",IF(ISBLANK(A1822)," ",VLOOKUP(A1822,'Tabla de equipos'!$B$3:$D$107,3,FALSE)))</f>
        <v/>
      </c>
      <c r="E1822" s="130" t="str">
        <f t="shared" si="29"/>
        <v/>
      </c>
      <c r="F1822" s="24"/>
      <c r="H1822" s="52"/>
      <c r="L1822" s="51"/>
    </row>
    <row r="1823" spans="3:12" ht="21" customHeight="1" x14ac:dyDescent="0.2">
      <c r="C1823" s="128" t="str">
        <f>IF(AND(D1823="",A1823=""),"",IF(ISBLANK(A1823)," ",VLOOKUP(A1823,'Tabla de equipos'!$B$3:$D$107,3,FALSE)))</f>
        <v/>
      </c>
      <c r="E1823" s="130" t="str">
        <f t="shared" si="29"/>
        <v/>
      </c>
      <c r="F1823" s="24"/>
      <c r="H1823" s="52"/>
      <c r="L1823" s="51"/>
    </row>
    <row r="1824" spans="3:12" ht="21" customHeight="1" x14ac:dyDescent="0.2">
      <c r="C1824" s="128" t="str">
        <f>IF(AND(D1824="",A1824=""),"",IF(ISBLANK(A1824)," ",VLOOKUP(A1824,'Tabla de equipos'!$B$3:$D$107,3,FALSE)))</f>
        <v/>
      </c>
      <c r="E1824" s="130" t="str">
        <f t="shared" si="29"/>
        <v/>
      </c>
      <c r="F1824" s="24"/>
      <c r="H1824" s="52"/>
      <c r="L1824" s="51"/>
    </row>
    <row r="1825" spans="3:12" ht="21" customHeight="1" x14ac:dyDescent="0.2">
      <c r="C1825" s="128" t="str">
        <f>IF(AND(D1825="",A1825=""),"",IF(ISBLANK(A1825)," ",VLOOKUP(A1825,'Tabla de equipos'!$B$3:$D$107,3,FALSE)))</f>
        <v/>
      </c>
      <c r="E1825" s="130" t="str">
        <f t="shared" si="29"/>
        <v/>
      </c>
      <c r="F1825" s="24"/>
      <c r="H1825" s="52"/>
      <c r="L1825" s="51"/>
    </row>
    <row r="1826" spans="3:12" ht="21" customHeight="1" x14ac:dyDescent="0.2">
      <c r="C1826" s="128" t="str">
        <f>IF(AND(D1826="",A1826=""),"",IF(ISBLANK(A1826)," ",VLOOKUP(A1826,'Tabla de equipos'!$B$3:$D$107,3,FALSE)))</f>
        <v/>
      </c>
      <c r="E1826" s="130" t="str">
        <f t="shared" si="29"/>
        <v/>
      </c>
      <c r="F1826" s="24"/>
      <c r="H1826" s="52"/>
      <c r="L1826" s="51"/>
    </row>
    <row r="1827" spans="3:12" ht="21" customHeight="1" x14ac:dyDescent="0.2">
      <c r="C1827" s="128" t="str">
        <f>IF(AND(D1827="",A1827=""),"",IF(ISBLANK(A1827)," ",VLOOKUP(A1827,'Tabla de equipos'!$B$3:$D$107,3,FALSE)))</f>
        <v/>
      </c>
      <c r="E1827" s="130" t="str">
        <f t="shared" si="29"/>
        <v/>
      </c>
      <c r="F1827" s="24"/>
      <c r="H1827" s="52"/>
      <c r="L1827" s="51"/>
    </row>
    <row r="1828" spans="3:12" ht="21" customHeight="1" x14ac:dyDescent="0.2">
      <c r="C1828" s="128" t="str">
        <f>IF(AND(D1828="",A1828=""),"",IF(ISBLANK(A1828)," ",VLOOKUP(A1828,'Tabla de equipos'!$B$3:$D$107,3,FALSE)))</f>
        <v/>
      </c>
      <c r="E1828" s="130" t="str">
        <f t="shared" si="29"/>
        <v/>
      </c>
      <c r="F1828" s="24"/>
      <c r="H1828" s="52"/>
      <c r="L1828" s="51"/>
    </row>
    <row r="1829" spans="3:12" ht="21" customHeight="1" x14ac:dyDescent="0.2">
      <c r="C1829" s="128" t="str">
        <f>IF(AND(D1829="",A1829=""),"",IF(ISBLANK(A1829)," ",VLOOKUP(A1829,'Tabla de equipos'!$B$3:$D$107,3,FALSE)))</f>
        <v/>
      </c>
      <c r="E1829" s="130" t="str">
        <f t="shared" si="29"/>
        <v/>
      </c>
      <c r="F1829" s="24"/>
      <c r="H1829" s="52"/>
      <c r="L1829" s="51"/>
    </row>
    <row r="1830" spans="3:12" ht="21" customHeight="1" x14ac:dyDescent="0.2">
      <c r="C1830" s="128" t="str">
        <f>IF(AND(D1830="",A1830=""),"",IF(ISBLANK(A1830)," ",VLOOKUP(A1830,'Tabla de equipos'!$B$3:$D$107,3,FALSE)))</f>
        <v/>
      </c>
      <c r="E1830" s="130" t="str">
        <f t="shared" si="29"/>
        <v/>
      </c>
      <c r="F1830" s="24"/>
      <c r="H1830" s="52"/>
      <c r="L1830" s="51"/>
    </row>
    <row r="1831" spans="3:12" ht="21" customHeight="1" x14ac:dyDescent="0.2">
      <c r="C1831" s="128" t="str">
        <f>IF(AND(D1831="",A1831=""),"",IF(ISBLANK(A1831)," ",VLOOKUP(A1831,'Tabla de equipos'!$B$3:$D$107,3,FALSE)))</f>
        <v/>
      </c>
      <c r="E1831" s="130" t="str">
        <f t="shared" si="29"/>
        <v/>
      </c>
      <c r="F1831" s="24"/>
      <c r="H1831" s="52"/>
      <c r="L1831" s="51"/>
    </row>
    <row r="1832" spans="3:12" ht="21" customHeight="1" x14ac:dyDescent="0.2">
      <c r="C1832" s="128" t="str">
        <f>IF(AND(D1832="",A1832=""),"",IF(ISBLANK(A1832)," ",VLOOKUP(A1832,'Tabla de equipos'!$B$3:$D$107,3,FALSE)))</f>
        <v/>
      </c>
      <c r="E1832" s="130" t="str">
        <f t="shared" si="29"/>
        <v/>
      </c>
      <c r="F1832" s="24"/>
      <c r="H1832" s="52"/>
      <c r="L1832" s="51"/>
    </row>
    <row r="1833" spans="3:12" ht="21" customHeight="1" x14ac:dyDescent="0.2">
      <c r="C1833" s="128" t="str">
        <f>IF(AND(D1833="",A1833=""),"",IF(ISBLANK(A1833)," ",VLOOKUP(A1833,'Tabla de equipos'!$B$3:$D$107,3,FALSE)))</f>
        <v/>
      </c>
      <c r="E1833" s="130" t="str">
        <f t="shared" si="29"/>
        <v/>
      </c>
      <c r="F1833" s="24"/>
      <c r="H1833" s="52"/>
      <c r="L1833" s="51"/>
    </row>
    <row r="1834" spans="3:12" ht="21" customHeight="1" x14ac:dyDescent="0.2">
      <c r="C1834" s="128" t="str">
        <f>IF(AND(D1834="",A1834=""),"",IF(ISBLANK(A1834)," ",VLOOKUP(A1834,'Tabla de equipos'!$B$3:$D$107,3,FALSE)))</f>
        <v/>
      </c>
      <c r="E1834" s="130" t="str">
        <f t="shared" si="29"/>
        <v/>
      </c>
      <c r="F1834" s="24"/>
      <c r="H1834" s="52"/>
      <c r="L1834" s="51"/>
    </row>
    <row r="1835" spans="3:12" ht="21" customHeight="1" x14ac:dyDescent="0.2">
      <c r="C1835" s="128" t="str">
        <f>IF(AND(D1835="",A1835=""),"",IF(ISBLANK(A1835)," ",VLOOKUP(A1835,'Tabla de equipos'!$B$3:$D$107,3,FALSE)))</f>
        <v/>
      </c>
      <c r="E1835" s="130" t="str">
        <f t="shared" si="29"/>
        <v/>
      </c>
      <c r="F1835" s="24"/>
      <c r="H1835" s="52"/>
      <c r="L1835" s="51"/>
    </row>
    <row r="1836" spans="3:12" ht="21" customHeight="1" x14ac:dyDescent="0.2">
      <c r="C1836" s="128" t="str">
        <f>IF(AND(D1836="",A1836=""),"",IF(ISBLANK(A1836)," ",VLOOKUP(A1836,'Tabla de equipos'!$B$3:$D$107,3,FALSE)))</f>
        <v/>
      </c>
      <c r="E1836" s="130" t="str">
        <f t="shared" si="29"/>
        <v/>
      </c>
      <c r="F1836" s="24"/>
      <c r="H1836" s="52"/>
      <c r="L1836" s="51"/>
    </row>
    <row r="1837" spans="3:12" ht="21" customHeight="1" x14ac:dyDescent="0.2">
      <c r="C1837" s="128" t="str">
        <f>IF(AND(D1837="",A1837=""),"",IF(ISBLANK(A1837)," ",VLOOKUP(A1837,'Tabla de equipos'!$B$3:$D$107,3,FALSE)))</f>
        <v/>
      </c>
      <c r="E1837" s="130" t="str">
        <f t="shared" si="29"/>
        <v/>
      </c>
      <c r="F1837" s="24"/>
      <c r="H1837" s="52"/>
      <c r="L1837" s="51"/>
    </row>
    <row r="1838" spans="3:12" ht="21" customHeight="1" x14ac:dyDescent="0.2">
      <c r="C1838" s="128" t="str">
        <f>IF(AND(D1838="",A1838=""),"",IF(ISBLANK(A1838)," ",VLOOKUP(A1838,'Tabla de equipos'!$B$3:$D$107,3,FALSE)))</f>
        <v/>
      </c>
      <c r="E1838" s="130" t="str">
        <f t="shared" si="29"/>
        <v/>
      </c>
      <c r="F1838" s="24"/>
      <c r="H1838" s="52"/>
      <c r="L1838" s="51"/>
    </row>
    <row r="1839" spans="3:12" ht="21" customHeight="1" x14ac:dyDescent="0.2">
      <c r="C1839" s="128" t="str">
        <f>IF(AND(D1839="",A1839=""),"",IF(ISBLANK(A1839)," ",VLOOKUP(A1839,'Tabla de equipos'!$B$3:$D$107,3,FALSE)))</f>
        <v/>
      </c>
      <c r="E1839" s="130" t="str">
        <f t="shared" si="29"/>
        <v/>
      </c>
      <c r="F1839" s="24"/>
      <c r="H1839" s="52"/>
      <c r="L1839" s="51"/>
    </row>
    <row r="1840" spans="3:12" ht="21" customHeight="1" x14ac:dyDescent="0.2">
      <c r="C1840" s="128" t="str">
        <f>IF(AND(D1840="",A1840=""),"",IF(ISBLANK(A1840)," ",VLOOKUP(A1840,'Tabla de equipos'!$B$3:$D$107,3,FALSE)))</f>
        <v/>
      </c>
      <c r="E1840" s="130" t="str">
        <f t="shared" si="29"/>
        <v/>
      </c>
      <c r="F1840" s="24"/>
      <c r="H1840" s="52"/>
      <c r="L1840" s="51"/>
    </row>
    <row r="1841" spans="3:12" ht="21" customHeight="1" x14ac:dyDescent="0.2">
      <c r="C1841" s="128" t="str">
        <f>IF(AND(D1841="",A1841=""),"",IF(ISBLANK(A1841)," ",VLOOKUP(A1841,'Tabla de equipos'!$B$3:$D$107,3,FALSE)))</f>
        <v/>
      </c>
      <c r="E1841" s="130" t="str">
        <f t="shared" si="29"/>
        <v/>
      </c>
      <c r="F1841" s="24"/>
      <c r="H1841" s="52"/>
      <c r="L1841" s="51"/>
    </row>
    <row r="1842" spans="3:12" ht="21" customHeight="1" x14ac:dyDescent="0.2">
      <c r="C1842" s="128" t="str">
        <f>IF(AND(D1842="",A1842=""),"",IF(ISBLANK(A1842)," ",VLOOKUP(A1842,'Tabla de equipos'!$B$3:$D$107,3,FALSE)))</f>
        <v/>
      </c>
      <c r="E1842" s="130" t="str">
        <f t="shared" si="29"/>
        <v/>
      </c>
      <c r="F1842" s="24"/>
      <c r="H1842" s="52"/>
      <c r="L1842" s="51"/>
    </row>
    <row r="1843" spans="3:12" ht="21" customHeight="1" x14ac:dyDescent="0.2">
      <c r="C1843" s="128" t="str">
        <f>IF(AND(D1843="",A1843=""),"",IF(ISBLANK(A1843)," ",VLOOKUP(A1843,'Tabla de equipos'!$B$3:$D$107,3,FALSE)))</f>
        <v/>
      </c>
      <c r="E1843" s="130" t="str">
        <f t="shared" si="29"/>
        <v/>
      </c>
      <c r="F1843" s="24"/>
      <c r="H1843" s="52"/>
      <c r="L1843" s="51"/>
    </row>
    <row r="1844" spans="3:12" ht="21" customHeight="1" x14ac:dyDescent="0.2">
      <c r="C1844" s="128" t="str">
        <f>IF(AND(D1844="",A1844=""),"",IF(ISBLANK(A1844)," ",VLOOKUP(A1844,'Tabla de equipos'!$B$3:$D$107,3,FALSE)))</f>
        <v/>
      </c>
      <c r="E1844" s="130" t="str">
        <f t="shared" si="29"/>
        <v/>
      </c>
      <c r="F1844" s="24"/>
      <c r="H1844" s="52"/>
      <c r="L1844" s="51"/>
    </row>
    <row r="1845" spans="3:12" ht="21" customHeight="1" x14ac:dyDescent="0.2">
      <c r="C1845" s="128" t="str">
        <f>IF(AND(D1845="",A1845=""),"",IF(ISBLANK(A1845)," ",VLOOKUP(A1845,'Tabla de equipos'!$B$3:$D$107,3,FALSE)))</f>
        <v/>
      </c>
      <c r="E1845" s="130" t="str">
        <f t="shared" si="29"/>
        <v/>
      </c>
      <c r="F1845" s="24"/>
      <c r="H1845" s="52"/>
      <c r="L1845" s="51"/>
    </row>
    <row r="1846" spans="3:12" ht="21" customHeight="1" x14ac:dyDescent="0.2">
      <c r="C1846" s="128" t="str">
        <f>IF(AND(D1846="",A1846=""),"",IF(ISBLANK(A1846)," ",VLOOKUP(A1846,'Tabla de equipos'!$B$3:$D$107,3,FALSE)))</f>
        <v/>
      </c>
      <c r="E1846" s="130" t="str">
        <f t="shared" si="29"/>
        <v/>
      </c>
      <c r="F1846" s="24"/>
      <c r="H1846" s="52"/>
      <c r="L1846" s="51"/>
    </row>
    <row r="1847" spans="3:12" ht="21" customHeight="1" x14ac:dyDescent="0.2">
      <c r="C1847" s="128" t="str">
        <f>IF(AND(D1847="",A1847=""),"",IF(ISBLANK(A1847)," ",VLOOKUP(A1847,'Tabla de equipos'!$B$3:$D$107,3,FALSE)))</f>
        <v/>
      </c>
      <c r="E1847" s="130" t="str">
        <f t="shared" si="29"/>
        <v/>
      </c>
      <c r="F1847" s="24"/>
      <c r="H1847" s="52"/>
      <c r="L1847" s="51"/>
    </row>
    <row r="1848" spans="3:12" ht="21" customHeight="1" x14ac:dyDescent="0.2">
      <c r="C1848" s="128" t="str">
        <f>IF(AND(D1848="",A1848=""),"",IF(ISBLANK(A1848)," ",VLOOKUP(A1848,'Tabla de equipos'!$B$3:$D$107,3,FALSE)))</f>
        <v/>
      </c>
      <c r="E1848" s="130" t="str">
        <f t="shared" si="29"/>
        <v/>
      </c>
      <c r="F1848" s="24"/>
      <c r="H1848" s="52"/>
      <c r="L1848" s="51"/>
    </row>
    <row r="1849" spans="3:12" ht="21" customHeight="1" x14ac:dyDescent="0.2">
      <c r="C1849" s="128" t="str">
        <f>IF(AND(D1849="",A1849=""),"",IF(ISBLANK(A1849)," ",VLOOKUP(A1849,'Tabla de equipos'!$B$3:$D$107,3,FALSE)))</f>
        <v/>
      </c>
      <c r="E1849" s="130" t="str">
        <f t="shared" si="29"/>
        <v/>
      </c>
      <c r="F1849" s="24"/>
      <c r="H1849" s="52"/>
      <c r="L1849" s="51"/>
    </row>
    <row r="1850" spans="3:12" ht="21" customHeight="1" x14ac:dyDescent="0.2">
      <c r="C1850" s="128" t="str">
        <f>IF(AND(D1850="",A1850=""),"",IF(ISBLANK(A1850)," ",VLOOKUP(A1850,'Tabla de equipos'!$B$3:$D$107,3,FALSE)))</f>
        <v/>
      </c>
      <c r="E1850" s="130" t="str">
        <f t="shared" si="29"/>
        <v/>
      </c>
      <c r="F1850" s="24"/>
      <c r="H1850" s="52"/>
      <c r="L1850" s="51"/>
    </row>
    <row r="1851" spans="3:12" ht="21" customHeight="1" x14ac:dyDescent="0.2">
      <c r="C1851" s="128" t="str">
        <f>IF(AND(D1851="",A1851=""),"",IF(ISBLANK(A1851)," ",VLOOKUP(A1851,'Tabla de equipos'!$B$3:$D$107,3,FALSE)))</f>
        <v/>
      </c>
      <c r="E1851" s="130" t="str">
        <f t="shared" si="29"/>
        <v/>
      </c>
      <c r="F1851" s="24"/>
      <c r="H1851" s="52"/>
      <c r="L1851" s="51"/>
    </row>
    <row r="1852" spans="3:12" ht="21" customHeight="1" x14ac:dyDescent="0.2">
      <c r="C1852" s="128" t="str">
        <f>IF(AND(D1852="",A1852=""),"",IF(ISBLANK(A1852)," ",VLOOKUP(A1852,'Tabla de equipos'!$B$3:$D$107,3,FALSE)))</f>
        <v/>
      </c>
      <c r="E1852" s="130" t="str">
        <f t="shared" si="29"/>
        <v/>
      </c>
      <c r="F1852" s="24"/>
      <c r="H1852" s="52"/>
      <c r="L1852" s="51"/>
    </row>
    <row r="1853" spans="3:12" ht="21" customHeight="1" x14ac:dyDescent="0.2">
      <c r="C1853" s="128" t="str">
        <f>IF(AND(D1853="",A1853=""),"",IF(ISBLANK(A1853)," ",VLOOKUP(A1853,'Tabla de equipos'!$B$3:$D$107,3,FALSE)))</f>
        <v/>
      </c>
      <c r="E1853" s="130" t="str">
        <f t="shared" si="29"/>
        <v/>
      </c>
      <c r="F1853" s="24"/>
      <c r="H1853" s="52"/>
      <c r="L1853" s="51"/>
    </row>
    <row r="1854" spans="3:12" ht="21" customHeight="1" x14ac:dyDescent="0.2">
      <c r="C1854" s="128" t="str">
        <f>IF(AND(D1854="",A1854=""),"",IF(ISBLANK(A1854)," ",VLOOKUP(A1854,'Tabla de equipos'!$B$3:$D$107,3,FALSE)))</f>
        <v/>
      </c>
      <c r="E1854" s="130" t="str">
        <f t="shared" si="29"/>
        <v/>
      </c>
      <c r="F1854" s="24"/>
      <c r="H1854" s="52"/>
      <c r="L1854" s="51"/>
    </row>
    <row r="1855" spans="3:12" ht="21" customHeight="1" x14ac:dyDescent="0.2">
      <c r="C1855" s="128" t="str">
        <f>IF(AND(D1855="",A1855=""),"",IF(ISBLANK(A1855)," ",VLOOKUP(A1855,'Tabla de equipos'!$B$3:$D$107,3,FALSE)))</f>
        <v/>
      </c>
      <c r="E1855" s="130" t="str">
        <f t="shared" si="29"/>
        <v/>
      </c>
      <c r="F1855" s="24"/>
      <c r="H1855" s="52"/>
      <c r="L1855" s="51"/>
    </row>
    <row r="1856" spans="3:12" ht="21" customHeight="1" x14ac:dyDescent="0.2">
      <c r="C1856" s="128" t="str">
        <f>IF(AND(D1856="",A1856=""),"",IF(ISBLANK(A1856)," ",VLOOKUP(A1856,'Tabla de equipos'!$B$3:$D$107,3,FALSE)))</f>
        <v/>
      </c>
      <c r="E1856" s="130" t="str">
        <f t="shared" si="29"/>
        <v/>
      </c>
      <c r="F1856" s="24"/>
      <c r="H1856" s="52"/>
      <c r="L1856" s="51"/>
    </row>
    <row r="1857" spans="3:12" ht="21" customHeight="1" x14ac:dyDescent="0.2">
      <c r="C1857" s="128" t="str">
        <f>IF(AND(D1857="",A1857=""),"",IF(ISBLANK(A1857)," ",VLOOKUP(A1857,'Tabla de equipos'!$B$3:$D$107,3,FALSE)))</f>
        <v/>
      </c>
      <c r="E1857" s="130" t="str">
        <f t="shared" si="29"/>
        <v/>
      </c>
      <c r="F1857" s="24"/>
      <c r="H1857" s="52"/>
      <c r="L1857" s="51"/>
    </row>
    <row r="1858" spans="3:12" ht="21" customHeight="1" x14ac:dyDescent="0.2">
      <c r="C1858" s="128" t="str">
        <f>IF(AND(D1858="",A1858=""),"",IF(ISBLANK(A1858)," ",VLOOKUP(A1858,'Tabla de equipos'!$B$3:$D$107,3,FALSE)))</f>
        <v/>
      </c>
      <c r="E1858" s="130" t="str">
        <f t="shared" si="29"/>
        <v/>
      </c>
      <c r="F1858" s="24"/>
      <c r="H1858" s="52"/>
      <c r="L1858" s="51"/>
    </row>
    <row r="1859" spans="3:12" ht="21" customHeight="1" x14ac:dyDescent="0.2">
      <c r="C1859" s="128" t="str">
        <f>IF(AND(D1859="",A1859=""),"",IF(ISBLANK(A1859)," ",VLOOKUP(A1859,'Tabla de equipos'!$B$3:$D$107,3,FALSE)))</f>
        <v/>
      </c>
      <c r="E1859" s="130" t="str">
        <f t="shared" si="29"/>
        <v/>
      </c>
      <c r="F1859" s="24"/>
      <c r="H1859" s="52"/>
      <c r="L1859" s="51"/>
    </row>
    <row r="1860" spans="3:12" ht="21" customHeight="1" x14ac:dyDescent="0.2">
      <c r="C1860" s="128" t="str">
        <f>IF(AND(D1860="",A1860=""),"",IF(ISBLANK(A1860)," ",VLOOKUP(A1860,'Tabla de equipos'!$B$3:$D$107,3,FALSE)))</f>
        <v/>
      </c>
      <c r="E1860" s="130" t="str">
        <f t="shared" si="29"/>
        <v/>
      </c>
      <c r="F1860" s="24"/>
      <c r="H1860" s="52"/>
      <c r="L1860" s="51"/>
    </row>
    <row r="1861" spans="3:12" ht="21" customHeight="1" x14ac:dyDescent="0.2">
      <c r="C1861" s="128" t="str">
        <f>IF(AND(D1861="",A1861=""),"",IF(ISBLANK(A1861)," ",VLOOKUP(A1861,'Tabla de equipos'!$B$3:$D$107,3,FALSE)))</f>
        <v/>
      </c>
      <c r="E1861" s="130" t="str">
        <f t="shared" si="29"/>
        <v/>
      </c>
      <c r="F1861" s="24"/>
      <c r="H1861" s="52"/>
      <c r="L1861" s="51"/>
    </row>
    <row r="1862" spans="3:12" ht="21" customHeight="1" x14ac:dyDescent="0.2">
      <c r="C1862" s="128" t="str">
        <f>IF(AND(D1862="",A1862=""),"",IF(ISBLANK(A1862)," ",VLOOKUP(A1862,'Tabla de equipos'!$B$3:$D$107,3,FALSE)))</f>
        <v/>
      </c>
      <c r="E1862" s="130" t="str">
        <f t="shared" si="29"/>
        <v/>
      </c>
      <c r="F1862" s="24"/>
      <c r="H1862" s="52"/>
      <c r="L1862" s="51"/>
    </row>
    <row r="1863" spans="3:12" ht="21" customHeight="1" x14ac:dyDescent="0.2">
      <c r="C1863" s="128" t="str">
        <f>IF(AND(D1863="",A1863=""),"",IF(ISBLANK(A1863)," ",VLOOKUP(A1863,'Tabla de equipos'!$B$3:$D$107,3,FALSE)))</f>
        <v/>
      </c>
      <c r="E1863" s="130" t="str">
        <f t="shared" si="29"/>
        <v/>
      </c>
      <c r="F1863" s="24"/>
      <c r="H1863" s="52"/>
      <c r="L1863" s="51"/>
    </row>
    <row r="1864" spans="3:12" ht="21" customHeight="1" x14ac:dyDescent="0.2">
      <c r="C1864" s="128" t="str">
        <f>IF(AND(D1864="",A1864=""),"",IF(ISBLANK(A1864)," ",VLOOKUP(A1864,'Tabla de equipos'!$B$3:$D$107,3,FALSE)))</f>
        <v/>
      </c>
      <c r="E1864" s="130" t="str">
        <f t="shared" si="29"/>
        <v/>
      </c>
      <c r="F1864" s="24"/>
      <c r="H1864" s="52"/>
      <c r="L1864" s="51"/>
    </row>
    <row r="1865" spans="3:12" ht="21" customHeight="1" x14ac:dyDescent="0.2">
      <c r="C1865" s="128" t="str">
        <f>IF(AND(D1865="",A1865=""),"",IF(ISBLANK(A1865)," ",VLOOKUP(A1865,'Tabla de equipos'!$B$3:$D$107,3,FALSE)))</f>
        <v/>
      </c>
      <c r="E1865" s="130" t="str">
        <f t="shared" si="29"/>
        <v/>
      </c>
      <c r="F1865" s="24"/>
      <c r="H1865" s="52"/>
      <c r="L1865" s="51"/>
    </row>
    <row r="1866" spans="3:12" ht="21" customHeight="1" x14ac:dyDescent="0.2">
      <c r="C1866" s="128" t="str">
        <f>IF(AND(D1866="",A1866=""),"",IF(ISBLANK(A1866)," ",VLOOKUP(A1866,'Tabla de equipos'!$B$3:$D$107,3,FALSE)))</f>
        <v/>
      </c>
      <c r="E1866" s="130" t="str">
        <f t="shared" si="29"/>
        <v/>
      </c>
      <c r="F1866" s="24"/>
      <c r="H1866" s="52"/>
      <c r="L1866" s="51"/>
    </row>
    <row r="1867" spans="3:12" ht="21" customHeight="1" x14ac:dyDescent="0.2">
      <c r="C1867" s="128" t="str">
        <f>IF(AND(D1867="",A1867=""),"",IF(ISBLANK(A1867)," ",VLOOKUP(A1867,'Tabla de equipos'!$B$3:$D$107,3,FALSE)))</f>
        <v/>
      </c>
      <c r="E1867" s="130" t="str">
        <f t="shared" si="29"/>
        <v/>
      </c>
      <c r="F1867" s="24"/>
      <c r="H1867" s="52"/>
      <c r="L1867" s="51"/>
    </row>
    <row r="1868" spans="3:12" ht="21" customHeight="1" x14ac:dyDescent="0.2">
      <c r="C1868" s="128" t="str">
        <f>IF(AND(D1868="",A1868=""),"",IF(ISBLANK(A1868)," ",VLOOKUP(A1868,'Tabla de equipos'!$B$3:$D$107,3,FALSE)))</f>
        <v/>
      </c>
      <c r="E1868" s="130" t="str">
        <f t="shared" si="29"/>
        <v/>
      </c>
      <c r="F1868" s="24"/>
      <c r="H1868" s="52"/>
      <c r="L1868" s="51"/>
    </row>
    <row r="1869" spans="3:12" ht="21" customHeight="1" x14ac:dyDescent="0.2">
      <c r="C1869" s="128" t="str">
        <f>IF(AND(D1869="",A1869=""),"",IF(ISBLANK(A1869)," ",VLOOKUP(A1869,'Tabla de equipos'!$B$3:$D$107,3,FALSE)))</f>
        <v/>
      </c>
      <c r="E1869" s="130" t="str">
        <f t="shared" si="29"/>
        <v/>
      </c>
      <c r="F1869" s="24"/>
      <c r="H1869" s="52"/>
      <c r="L1869" s="51"/>
    </row>
    <row r="1870" spans="3:12" ht="21" customHeight="1" x14ac:dyDescent="0.2">
      <c r="C1870" s="128" t="str">
        <f>IF(AND(D1870="",A1870=""),"",IF(ISBLANK(A1870)," ",VLOOKUP(A1870,'Tabla de equipos'!$B$3:$D$107,3,FALSE)))</f>
        <v/>
      </c>
      <c r="E1870" s="130" t="str">
        <f t="shared" si="29"/>
        <v/>
      </c>
      <c r="F1870" s="24"/>
      <c r="H1870" s="52"/>
      <c r="L1870" s="51"/>
    </row>
    <row r="1871" spans="3:12" ht="21" customHeight="1" x14ac:dyDescent="0.2">
      <c r="C1871" s="128" t="str">
        <f>IF(AND(D1871="",A1871=""),"",IF(ISBLANK(A1871)," ",VLOOKUP(A1871,'Tabla de equipos'!$B$3:$D$107,3,FALSE)))</f>
        <v/>
      </c>
      <c r="E1871" s="130" t="str">
        <f t="shared" si="29"/>
        <v/>
      </c>
      <c r="F1871" s="24"/>
      <c r="H1871" s="52"/>
      <c r="L1871" s="51"/>
    </row>
    <row r="1872" spans="3:12" ht="21" customHeight="1" x14ac:dyDescent="0.2">
      <c r="C1872" s="128" t="str">
        <f>IF(AND(D1872="",A1872=""),"",IF(ISBLANK(A1872)," ",VLOOKUP(A1872,'Tabla de equipos'!$B$3:$D$107,3,FALSE)))</f>
        <v/>
      </c>
      <c r="E1872" s="130" t="str">
        <f t="shared" si="29"/>
        <v/>
      </c>
      <c r="F1872" s="24"/>
      <c r="H1872" s="52"/>
      <c r="L1872" s="51"/>
    </row>
    <row r="1873" spans="3:12" ht="21" customHeight="1" x14ac:dyDescent="0.2">
      <c r="C1873" s="128" t="str">
        <f>IF(AND(D1873="",A1873=""),"",IF(ISBLANK(A1873)," ",VLOOKUP(A1873,'Tabla de equipos'!$B$3:$D$107,3,FALSE)))</f>
        <v/>
      </c>
      <c r="E1873" s="130" t="str">
        <f t="shared" si="29"/>
        <v/>
      </c>
      <c r="F1873" s="24"/>
      <c r="H1873" s="52"/>
      <c r="L1873" s="51"/>
    </row>
    <row r="1874" spans="3:12" ht="21" customHeight="1" x14ac:dyDescent="0.2">
      <c r="C1874" s="128" t="str">
        <f>IF(AND(D1874="",A1874=""),"",IF(ISBLANK(A1874)," ",VLOOKUP(A1874,'Tabla de equipos'!$B$3:$D$107,3,FALSE)))</f>
        <v/>
      </c>
      <c r="E1874" s="130" t="str">
        <f t="shared" ref="E1874:E1937" si="30">IF(AND(D1874="",A1874=""),"",IF(AND(A1874="",D1874&gt;0),"Falta especificar equipo/soporte",IF(AND(D1874&gt;0,A1874&lt;&gt;""),"","Falta incluir unidades")))</f>
        <v/>
      </c>
      <c r="F1874" s="24"/>
      <c r="H1874" s="52"/>
      <c r="L1874" s="51"/>
    </row>
    <row r="1875" spans="3:12" ht="21" customHeight="1" x14ac:dyDescent="0.2">
      <c r="C1875" s="128" t="str">
        <f>IF(AND(D1875="",A1875=""),"",IF(ISBLANK(A1875)," ",VLOOKUP(A1875,'Tabla de equipos'!$B$3:$D$107,3,FALSE)))</f>
        <v/>
      </c>
      <c r="E1875" s="130" t="str">
        <f t="shared" si="30"/>
        <v/>
      </c>
      <c r="F1875" s="24"/>
      <c r="H1875" s="52"/>
      <c r="L1875" s="51"/>
    </row>
    <row r="1876" spans="3:12" ht="21" customHeight="1" x14ac:dyDescent="0.2">
      <c r="C1876" s="128" t="str">
        <f>IF(AND(D1876="",A1876=""),"",IF(ISBLANK(A1876)," ",VLOOKUP(A1876,'Tabla de equipos'!$B$3:$D$107,3,FALSE)))</f>
        <v/>
      </c>
      <c r="E1876" s="130" t="str">
        <f t="shared" si="30"/>
        <v/>
      </c>
      <c r="F1876" s="24"/>
      <c r="H1876" s="52"/>
      <c r="L1876" s="51"/>
    </row>
    <row r="1877" spans="3:12" ht="21" customHeight="1" x14ac:dyDescent="0.2">
      <c r="C1877" s="128" t="str">
        <f>IF(AND(D1877="",A1877=""),"",IF(ISBLANK(A1877)," ",VLOOKUP(A1877,'Tabla de equipos'!$B$3:$D$107,3,FALSE)))</f>
        <v/>
      </c>
      <c r="E1877" s="130" t="str">
        <f t="shared" si="30"/>
        <v/>
      </c>
      <c r="F1877" s="24"/>
      <c r="H1877" s="52"/>
      <c r="L1877" s="51"/>
    </row>
    <row r="1878" spans="3:12" ht="21" customHeight="1" x14ac:dyDescent="0.2">
      <c r="C1878" s="128" t="str">
        <f>IF(AND(D1878="",A1878=""),"",IF(ISBLANK(A1878)," ",VLOOKUP(A1878,'Tabla de equipos'!$B$3:$D$107,3,FALSE)))</f>
        <v/>
      </c>
      <c r="E1878" s="130" t="str">
        <f t="shared" si="30"/>
        <v/>
      </c>
      <c r="F1878" s="24"/>
      <c r="H1878" s="52"/>
      <c r="L1878" s="51"/>
    </row>
    <row r="1879" spans="3:12" ht="21" customHeight="1" x14ac:dyDescent="0.2">
      <c r="C1879" s="128" t="str">
        <f>IF(AND(D1879="",A1879=""),"",IF(ISBLANK(A1879)," ",VLOOKUP(A1879,'Tabla de equipos'!$B$3:$D$107,3,FALSE)))</f>
        <v/>
      </c>
      <c r="E1879" s="130" t="str">
        <f t="shared" si="30"/>
        <v/>
      </c>
      <c r="F1879" s="24"/>
      <c r="H1879" s="52"/>
      <c r="L1879" s="51"/>
    </row>
    <row r="1880" spans="3:12" ht="21" customHeight="1" x14ac:dyDescent="0.2">
      <c r="C1880" s="128" t="str">
        <f>IF(AND(D1880="",A1880=""),"",IF(ISBLANK(A1880)," ",VLOOKUP(A1880,'Tabla de equipos'!$B$3:$D$107,3,FALSE)))</f>
        <v/>
      </c>
      <c r="E1880" s="130" t="str">
        <f t="shared" si="30"/>
        <v/>
      </c>
      <c r="F1880" s="24"/>
      <c r="H1880" s="52"/>
      <c r="L1880" s="51"/>
    </row>
    <row r="1881" spans="3:12" ht="21" customHeight="1" x14ac:dyDescent="0.2">
      <c r="C1881" s="128" t="str">
        <f>IF(AND(D1881="",A1881=""),"",IF(ISBLANK(A1881)," ",VLOOKUP(A1881,'Tabla de equipos'!$B$3:$D$107,3,FALSE)))</f>
        <v/>
      </c>
      <c r="E1881" s="130" t="str">
        <f t="shared" si="30"/>
        <v/>
      </c>
      <c r="F1881" s="24"/>
      <c r="H1881" s="52"/>
      <c r="L1881" s="51"/>
    </row>
    <row r="1882" spans="3:12" ht="21" customHeight="1" x14ac:dyDescent="0.2">
      <c r="C1882" s="128" t="str">
        <f>IF(AND(D1882="",A1882=""),"",IF(ISBLANK(A1882)," ",VLOOKUP(A1882,'Tabla de equipos'!$B$3:$D$107,3,FALSE)))</f>
        <v/>
      </c>
      <c r="E1882" s="130" t="str">
        <f t="shared" si="30"/>
        <v/>
      </c>
      <c r="F1882" s="24"/>
      <c r="H1882" s="52"/>
      <c r="L1882" s="51"/>
    </row>
    <row r="1883" spans="3:12" ht="21" customHeight="1" x14ac:dyDescent="0.2">
      <c r="C1883" s="128" t="str">
        <f>IF(AND(D1883="",A1883=""),"",IF(ISBLANK(A1883)," ",VLOOKUP(A1883,'Tabla de equipos'!$B$3:$D$107,3,FALSE)))</f>
        <v/>
      </c>
      <c r="E1883" s="130" t="str">
        <f t="shared" si="30"/>
        <v/>
      </c>
      <c r="F1883" s="24"/>
      <c r="H1883" s="52"/>
      <c r="L1883" s="51"/>
    </row>
    <row r="1884" spans="3:12" ht="21" customHeight="1" x14ac:dyDescent="0.2">
      <c r="C1884" s="128" t="str">
        <f>IF(AND(D1884="",A1884=""),"",IF(ISBLANK(A1884)," ",VLOOKUP(A1884,'Tabla de equipos'!$B$3:$D$107,3,FALSE)))</f>
        <v/>
      </c>
      <c r="E1884" s="130" t="str">
        <f t="shared" si="30"/>
        <v/>
      </c>
      <c r="F1884" s="24"/>
      <c r="H1884" s="52"/>
      <c r="L1884" s="51"/>
    </row>
    <row r="1885" spans="3:12" ht="21" customHeight="1" x14ac:dyDescent="0.2">
      <c r="C1885" s="128" t="str">
        <f>IF(AND(D1885="",A1885=""),"",IF(ISBLANK(A1885)," ",VLOOKUP(A1885,'Tabla de equipos'!$B$3:$D$107,3,FALSE)))</f>
        <v/>
      </c>
      <c r="E1885" s="130" t="str">
        <f t="shared" si="30"/>
        <v/>
      </c>
      <c r="F1885" s="24"/>
      <c r="H1885" s="52"/>
      <c r="L1885" s="51"/>
    </row>
    <row r="1886" spans="3:12" ht="21" customHeight="1" x14ac:dyDescent="0.2">
      <c r="C1886" s="128" t="str">
        <f>IF(AND(D1886="",A1886=""),"",IF(ISBLANK(A1886)," ",VLOOKUP(A1886,'Tabla de equipos'!$B$3:$D$107,3,FALSE)))</f>
        <v/>
      </c>
      <c r="E1886" s="130" t="str">
        <f t="shared" si="30"/>
        <v/>
      </c>
      <c r="F1886" s="24"/>
      <c r="H1886" s="52"/>
      <c r="L1886" s="51"/>
    </row>
    <row r="1887" spans="3:12" ht="21" customHeight="1" x14ac:dyDescent="0.2">
      <c r="C1887" s="128" t="str">
        <f>IF(AND(D1887="",A1887=""),"",IF(ISBLANK(A1887)," ",VLOOKUP(A1887,'Tabla de equipos'!$B$3:$D$107,3,FALSE)))</f>
        <v/>
      </c>
      <c r="E1887" s="130" t="str">
        <f t="shared" si="30"/>
        <v/>
      </c>
      <c r="F1887" s="24"/>
      <c r="H1887" s="52"/>
      <c r="L1887" s="51"/>
    </row>
    <row r="1888" spans="3:12" ht="21" customHeight="1" x14ac:dyDescent="0.2">
      <c r="C1888" s="128" t="str">
        <f>IF(AND(D1888="",A1888=""),"",IF(ISBLANK(A1888)," ",VLOOKUP(A1888,'Tabla de equipos'!$B$3:$D$107,3,FALSE)))</f>
        <v/>
      </c>
      <c r="E1888" s="130" t="str">
        <f t="shared" si="30"/>
        <v/>
      </c>
      <c r="F1888" s="24"/>
      <c r="H1888" s="52"/>
      <c r="L1888" s="51"/>
    </row>
    <row r="1889" spans="3:12" ht="21" customHeight="1" x14ac:dyDescent="0.2">
      <c r="C1889" s="128" t="str">
        <f>IF(AND(D1889="",A1889=""),"",IF(ISBLANK(A1889)," ",VLOOKUP(A1889,'Tabla de equipos'!$B$3:$D$107,3,FALSE)))</f>
        <v/>
      </c>
      <c r="E1889" s="130" t="str">
        <f t="shared" si="30"/>
        <v/>
      </c>
      <c r="F1889" s="24"/>
      <c r="H1889" s="52"/>
      <c r="L1889" s="51"/>
    </row>
    <row r="1890" spans="3:12" ht="21" customHeight="1" x14ac:dyDescent="0.2">
      <c r="C1890" s="128" t="str">
        <f>IF(AND(D1890="",A1890=""),"",IF(ISBLANK(A1890)," ",VLOOKUP(A1890,'Tabla de equipos'!$B$3:$D$107,3,FALSE)))</f>
        <v/>
      </c>
      <c r="E1890" s="130" t="str">
        <f t="shared" si="30"/>
        <v/>
      </c>
      <c r="F1890" s="24"/>
      <c r="H1890" s="52"/>
      <c r="L1890" s="51"/>
    </row>
    <row r="1891" spans="3:12" ht="21" customHeight="1" x14ac:dyDescent="0.2">
      <c r="C1891" s="128" t="str">
        <f>IF(AND(D1891="",A1891=""),"",IF(ISBLANK(A1891)," ",VLOOKUP(A1891,'Tabla de equipos'!$B$3:$D$107,3,FALSE)))</f>
        <v/>
      </c>
      <c r="E1891" s="130" t="str">
        <f t="shared" si="30"/>
        <v/>
      </c>
      <c r="F1891" s="24"/>
      <c r="H1891" s="52"/>
      <c r="L1891" s="51"/>
    </row>
    <row r="1892" spans="3:12" ht="21" customHeight="1" x14ac:dyDescent="0.2">
      <c r="C1892" s="128" t="str">
        <f>IF(AND(D1892="",A1892=""),"",IF(ISBLANK(A1892)," ",VLOOKUP(A1892,'Tabla de equipos'!$B$3:$D$107,3,FALSE)))</f>
        <v/>
      </c>
      <c r="E1892" s="130" t="str">
        <f t="shared" si="30"/>
        <v/>
      </c>
      <c r="F1892" s="24"/>
      <c r="H1892" s="52"/>
      <c r="L1892" s="51"/>
    </row>
    <row r="1893" spans="3:12" ht="21" customHeight="1" x14ac:dyDescent="0.2">
      <c r="C1893" s="128" t="str">
        <f>IF(AND(D1893="",A1893=""),"",IF(ISBLANK(A1893)," ",VLOOKUP(A1893,'Tabla de equipos'!$B$3:$D$107,3,FALSE)))</f>
        <v/>
      </c>
      <c r="E1893" s="130" t="str">
        <f t="shared" si="30"/>
        <v/>
      </c>
      <c r="F1893" s="24"/>
      <c r="H1893" s="52"/>
      <c r="L1893" s="51"/>
    </row>
    <row r="1894" spans="3:12" ht="21" customHeight="1" x14ac:dyDescent="0.2">
      <c r="C1894" s="128" t="str">
        <f>IF(AND(D1894="",A1894=""),"",IF(ISBLANK(A1894)," ",VLOOKUP(A1894,'Tabla de equipos'!$B$3:$D$107,3,FALSE)))</f>
        <v/>
      </c>
      <c r="E1894" s="130" t="str">
        <f t="shared" si="30"/>
        <v/>
      </c>
      <c r="F1894" s="24"/>
      <c r="H1894" s="52"/>
      <c r="L1894" s="51"/>
    </row>
    <row r="1895" spans="3:12" ht="21" customHeight="1" x14ac:dyDescent="0.2">
      <c r="C1895" s="128" t="str">
        <f>IF(AND(D1895="",A1895=""),"",IF(ISBLANK(A1895)," ",VLOOKUP(A1895,'Tabla de equipos'!$B$3:$D$107,3,FALSE)))</f>
        <v/>
      </c>
      <c r="E1895" s="130" t="str">
        <f t="shared" si="30"/>
        <v/>
      </c>
      <c r="F1895" s="24"/>
      <c r="H1895" s="52"/>
      <c r="L1895" s="51"/>
    </row>
    <row r="1896" spans="3:12" ht="21" customHeight="1" x14ac:dyDescent="0.2">
      <c r="C1896" s="128" t="str">
        <f>IF(AND(D1896="",A1896=""),"",IF(ISBLANK(A1896)," ",VLOOKUP(A1896,'Tabla de equipos'!$B$3:$D$107,3,FALSE)))</f>
        <v/>
      </c>
      <c r="E1896" s="130" t="str">
        <f t="shared" si="30"/>
        <v/>
      </c>
      <c r="F1896" s="24"/>
      <c r="H1896" s="52"/>
      <c r="L1896" s="51"/>
    </row>
    <row r="1897" spans="3:12" ht="21" customHeight="1" x14ac:dyDescent="0.2">
      <c r="C1897" s="128" t="str">
        <f>IF(AND(D1897="",A1897=""),"",IF(ISBLANK(A1897)," ",VLOOKUP(A1897,'Tabla de equipos'!$B$3:$D$107,3,FALSE)))</f>
        <v/>
      </c>
      <c r="E1897" s="130" t="str">
        <f t="shared" si="30"/>
        <v/>
      </c>
      <c r="F1897" s="24"/>
      <c r="H1897" s="52"/>
      <c r="L1897" s="51"/>
    </row>
    <row r="1898" spans="3:12" ht="21" customHeight="1" x14ac:dyDescent="0.2">
      <c r="C1898" s="128" t="str">
        <f>IF(AND(D1898="",A1898=""),"",IF(ISBLANK(A1898)," ",VLOOKUP(A1898,'Tabla de equipos'!$B$3:$D$107,3,FALSE)))</f>
        <v/>
      </c>
      <c r="E1898" s="130" t="str">
        <f t="shared" si="30"/>
        <v/>
      </c>
      <c r="F1898" s="24"/>
      <c r="H1898" s="52"/>
      <c r="L1898" s="51"/>
    </row>
    <row r="1899" spans="3:12" ht="21" customHeight="1" x14ac:dyDescent="0.2">
      <c r="C1899" s="128" t="str">
        <f>IF(AND(D1899="",A1899=""),"",IF(ISBLANK(A1899)," ",VLOOKUP(A1899,'Tabla de equipos'!$B$3:$D$107,3,FALSE)))</f>
        <v/>
      </c>
      <c r="E1899" s="130" t="str">
        <f t="shared" si="30"/>
        <v/>
      </c>
      <c r="F1899" s="24"/>
      <c r="H1899" s="52"/>
      <c r="L1899" s="51"/>
    </row>
    <row r="1900" spans="3:12" ht="21" customHeight="1" x14ac:dyDescent="0.2">
      <c r="C1900" s="128" t="str">
        <f>IF(AND(D1900="",A1900=""),"",IF(ISBLANK(A1900)," ",VLOOKUP(A1900,'Tabla de equipos'!$B$3:$D$107,3,FALSE)))</f>
        <v/>
      </c>
      <c r="E1900" s="130" t="str">
        <f t="shared" si="30"/>
        <v/>
      </c>
      <c r="F1900" s="24"/>
      <c r="H1900" s="52"/>
      <c r="L1900" s="51"/>
    </row>
    <row r="1901" spans="3:12" ht="21" customHeight="1" x14ac:dyDescent="0.2">
      <c r="C1901" s="128" t="str">
        <f>IF(AND(D1901="",A1901=""),"",IF(ISBLANK(A1901)," ",VLOOKUP(A1901,'Tabla de equipos'!$B$3:$D$107,3,FALSE)))</f>
        <v/>
      </c>
      <c r="E1901" s="130" t="str">
        <f t="shared" si="30"/>
        <v/>
      </c>
      <c r="F1901" s="24"/>
      <c r="H1901" s="52"/>
      <c r="L1901" s="51"/>
    </row>
    <row r="1902" spans="3:12" ht="21" customHeight="1" x14ac:dyDescent="0.2">
      <c r="C1902" s="128" t="str">
        <f>IF(AND(D1902="",A1902=""),"",IF(ISBLANK(A1902)," ",VLOOKUP(A1902,'Tabla de equipos'!$B$3:$D$107,3,FALSE)))</f>
        <v/>
      </c>
      <c r="E1902" s="130" t="str">
        <f t="shared" si="30"/>
        <v/>
      </c>
      <c r="F1902" s="24"/>
      <c r="H1902" s="52"/>
      <c r="L1902" s="51"/>
    </row>
    <row r="1903" spans="3:12" ht="21" customHeight="1" x14ac:dyDescent="0.2">
      <c r="C1903" s="128" t="str">
        <f>IF(AND(D1903="",A1903=""),"",IF(ISBLANK(A1903)," ",VLOOKUP(A1903,'Tabla de equipos'!$B$3:$D$107,3,FALSE)))</f>
        <v/>
      </c>
      <c r="E1903" s="130" t="str">
        <f t="shared" si="30"/>
        <v/>
      </c>
      <c r="F1903" s="24"/>
      <c r="H1903" s="52"/>
      <c r="L1903" s="51"/>
    </row>
    <row r="1904" spans="3:12" ht="21" customHeight="1" x14ac:dyDescent="0.2">
      <c r="C1904" s="128" t="str">
        <f>IF(AND(D1904="",A1904=""),"",IF(ISBLANK(A1904)," ",VLOOKUP(A1904,'Tabla de equipos'!$B$3:$D$107,3,FALSE)))</f>
        <v/>
      </c>
      <c r="E1904" s="130" t="str">
        <f t="shared" si="30"/>
        <v/>
      </c>
      <c r="F1904" s="24"/>
      <c r="H1904" s="52"/>
      <c r="L1904" s="51"/>
    </row>
    <row r="1905" spans="3:12" ht="21" customHeight="1" x14ac:dyDescent="0.2">
      <c r="C1905" s="128" t="str">
        <f>IF(AND(D1905="",A1905=""),"",IF(ISBLANK(A1905)," ",VLOOKUP(A1905,'Tabla de equipos'!$B$3:$D$107,3,FALSE)))</f>
        <v/>
      </c>
      <c r="E1905" s="130" t="str">
        <f t="shared" si="30"/>
        <v/>
      </c>
      <c r="F1905" s="24"/>
      <c r="H1905" s="52"/>
      <c r="L1905" s="51"/>
    </row>
    <row r="1906" spans="3:12" ht="21" customHeight="1" x14ac:dyDescent="0.2">
      <c r="C1906" s="128" t="str">
        <f>IF(AND(D1906="",A1906=""),"",IF(ISBLANK(A1906)," ",VLOOKUP(A1906,'Tabla de equipos'!$B$3:$D$107,3,FALSE)))</f>
        <v/>
      </c>
      <c r="E1906" s="130" t="str">
        <f t="shared" si="30"/>
        <v/>
      </c>
      <c r="F1906" s="24"/>
      <c r="H1906" s="52"/>
      <c r="L1906" s="51"/>
    </row>
    <row r="1907" spans="3:12" ht="21" customHeight="1" x14ac:dyDescent="0.2">
      <c r="C1907" s="128" t="str">
        <f>IF(AND(D1907="",A1907=""),"",IF(ISBLANK(A1907)," ",VLOOKUP(A1907,'Tabla de equipos'!$B$3:$D$107,3,FALSE)))</f>
        <v/>
      </c>
      <c r="E1907" s="130" t="str">
        <f t="shared" si="30"/>
        <v/>
      </c>
      <c r="F1907" s="24"/>
      <c r="H1907" s="52"/>
      <c r="L1907" s="51"/>
    </row>
    <row r="1908" spans="3:12" ht="21" customHeight="1" x14ac:dyDescent="0.2">
      <c r="C1908" s="128" t="str">
        <f>IF(AND(D1908="",A1908=""),"",IF(ISBLANK(A1908)," ",VLOOKUP(A1908,'Tabla de equipos'!$B$3:$D$107,3,FALSE)))</f>
        <v/>
      </c>
      <c r="E1908" s="130" t="str">
        <f t="shared" si="30"/>
        <v/>
      </c>
      <c r="F1908" s="24"/>
      <c r="H1908" s="52"/>
      <c r="L1908" s="51"/>
    </row>
    <row r="1909" spans="3:12" ht="21" customHeight="1" x14ac:dyDescent="0.2">
      <c r="C1909" s="128" t="str">
        <f>IF(AND(D1909="",A1909=""),"",IF(ISBLANK(A1909)," ",VLOOKUP(A1909,'Tabla de equipos'!$B$3:$D$107,3,FALSE)))</f>
        <v/>
      </c>
      <c r="E1909" s="130" t="str">
        <f t="shared" si="30"/>
        <v/>
      </c>
      <c r="F1909" s="24"/>
      <c r="H1909" s="52"/>
      <c r="L1909" s="51"/>
    </row>
    <row r="1910" spans="3:12" ht="21" customHeight="1" x14ac:dyDescent="0.2">
      <c r="C1910" s="128" t="str">
        <f>IF(AND(D1910="",A1910=""),"",IF(ISBLANK(A1910)," ",VLOOKUP(A1910,'Tabla de equipos'!$B$3:$D$107,3,FALSE)))</f>
        <v/>
      </c>
      <c r="E1910" s="130" t="str">
        <f t="shared" si="30"/>
        <v/>
      </c>
      <c r="F1910" s="24"/>
      <c r="H1910" s="52"/>
      <c r="L1910" s="51"/>
    </row>
    <row r="1911" spans="3:12" ht="21" customHeight="1" x14ac:dyDescent="0.2">
      <c r="C1911" s="128" t="str">
        <f>IF(AND(D1911="",A1911=""),"",IF(ISBLANK(A1911)," ",VLOOKUP(A1911,'Tabla de equipos'!$B$3:$D$107,3,FALSE)))</f>
        <v/>
      </c>
      <c r="E1911" s="130" t="str">
        <f t="shared" si="30"/>
        <v/>
      </c>
      <c r="F1911" s="24"/>
      <c r="H1911" s="52"/>
      <c r="L1911" s="51"/>
    </row>
    <row r="1912" spans="3:12" ht="21" customHeight="1" x14ac:dyDescent="0.2">
      <c r="C1912" s="128" t="str">
        <f>IF(AND(D1912="",A1912=""),"",IF(ISBLANK(A1912)," ",VLOOKUP(A1912,'Tabla de equipos'!$B$3:$D$107,3,FALSE)))</f>
        <v/>
      </c>
      <c r="E1912" s="130" t="str">
        <f t="shared" si="30"/>
        <v/>
      </c>
      <c r="F1912" s="24"/>
      <c r="H1912" s="52"/>
      <c r="L1912" s="51"/>
    </row>
    <row r="1913" spans="3:12" ht="21" customHeight="1" x14ac:dyDescent="0.2">
      <c r="C1913" s="128" t="str">
        <f>IF(AND(D1913="",A1913=""),"",IF(ISBLANK(A1913)," ",VLOOKUP(A1913,'Tabla de equipos'!$B$3:$D$107,3,FALSE)))</f>
        <v/>
      </c>
      <c r="E1913" s="130" t="str">
        <f t="shared" si="30"/>
        <v/>
      </c>
      <c r="F1913" s="24"/>
      <c r="H1913" s="52"/>
      <c r="L1913" s="51"/>
    </row>
    <row r="1914" spans="3:12" ht="21" customHeight="1" x14ac:dyDescent="0.2">
      <c r="C1914" s="128" t="str">
        <f>IF(AND(D1914="",A1914=""),"",IF(ISBLANK(A1914)," ",VLOOKUP(A1914,'Tabla de equipos'!$B$3:$D$107,3,FALSE)))</f>
        <v/>
      </c>
      <c r="E1914" s="130" t="str">
        <f t="shared" si="30"/>
        <v/>
      </c>
      <c r="F1914" s="24"/>
      <c r="H1914" s="52"/>
      <c r="L1914" s="51"/>
    </row>
    <row r="1915" spans="3:12" ht="21" customHeight="1" x14ac:dyDescent="0.2">
      <c r="C1915" s="128" t="str">
        <f>IF(AND(D1915="",A1915=""),"",IF(ISBLANK(A1915)," ",VLOOKUP(A1915,'Tabla de equipos'!$B$3:$D$107,3,FALSE)))</f>
        <v/>
      </c>
      <c r="E1915" s="130" t="str">
        <f t="shared" si="30"/>
        <v/>
      </c>
      <c r="F1915" s="24"/>
      <c r="H1915" s="52"/>
      <c r="L1915" s="51"/>
    </row>
    <row r="1916" spans="3:12" ht="21" customHeight="1" x14ac:dyDescent="0.2">
      <c r="C1916" s="128" t="str">
        <f>IF(AND(D1916="",A1916=""),"",IF(ISBLANK(A1916)," ",VLOOKUP(A1916,'Tabla de equipos'!$B$3:$D$107,3,FALSE)))</f>
        <v/>
      </c>
      <c r="E1916" s="130" t="str">
        <f t="shared" si="30"/>
        <v/>
      </c>
      <c r="F1916" s="24"/>
      <c r="H1916" s="52"/>
      <c r="L1916" s="51"/>
    </row>
    <row r="1917" spans="3:12" ht="21" customHeight="1" x14ac:dyDescent="0.2">
      <c r="C1917" s="128" t="str">
        <f>IF(AND(D1917="",A1917=""),"",IF(ISBLANK(A1917)," ",VLOOKUP(A1917,'Tabla de equipos'!$B$3:$D$107,3,FALSE)))</f>
        <v/>
      </c>
      <c r="E1917" s="130" t="str">
        <f t="shared" si="30"/>
        <v/>
      </c>
      <c r="F1917" s="24"/>
      <c r="H1917" s="52"/>
      <c r="L1917" s="51"/>
    </row>
    <row r="1918" spans="3:12" ht="21" customHeight="1" x14ac:dyDescent="0.2">
      <c r="C1918" s="128" t="str">
        <f>IF(AND(D1918="",A1918=""),"",IF(ISBLANK(A1918)," ",VLOOKUP(A1918,'Tabla de equipos'!$B$3:$D$107,3,FALSE)))</f>
        <v/>
      </c>
      <c r="E1918" s="130" t="str">
        <f t="shared" si="30"/>
        <v/>
      </c>
      <c r="F1918" s="24"/>
      <c r="H1918" s="52"/>
      <c r="L1918" s="51"/>
    </row>
    <row r="1919" spans="3:12" ht="21" customHeight="1" x14ac:dyDescent="0.2">
      <c r="C1919" s="128" t="str">
        <f>IF(AND(D1919="",A1919=""),"",IF(ISBLANK(A1919)," ",VLOOKUP(A1919,'Tabla de equipos'!$B$3:$D$107,3,FALSE)))</f>
        <v/>
      </c>
      <c r="E1919" s="130" t="str">
        <f t="shared" si="30"/>
        <v/>
      </c>
      <c r="F1919" s="24"/>
      <c r="H1919" s="52"/>
      <c r="L1919" s="51"/>
    </row>
    <row r="1920" spans="3:12" ht="21" customHeight="1" x14ac:dyDescent="0.2">
      <c r="C1920" s="128" t="str">
        <f>IF(AND(D1920="",A1920=""),"",IF(ISBLANK(A1920)," ",VLOOKUP(A1920,'Tabla de equipos'!$B$3:$D$107,3,FALSE)))</f>
        <v/>
      </c>
      <c r="E1920" s="130" t="str">
        <f t="shared" si="30"/>
        <v/>
      </c>
      <c r="F1920" s="24"/>
      <c r="H1920" s="52"/>
      <c r="L1920" s="51"/>
    </row>
    <row r="1921" spans="3:12" ht="21" customHeight="1" x14ac:dyDescent="0.2">
      <c r="C1921" s="128" t="str">
        <f>IF(AND(D1921="",A1921=""),"",IF(ISBLANK(A1921)," ",VLOOKUP(A1921,'Tabla de equipos'!$B$3:$D$107,3,FALSE)))</f>
        <v/>
      </c>
      <c r="E1921" s="130" t="str">
        <f t="shared" si="30"/>
        <v/>
      </c>
      <c r="F1921" s="24"/>
      <c r="H1921" s="52"/>
      <c r="L1921" s="51"/>
    </row>
    <row r="1922" spans="3:12" ht="21" customHeight="1" x14ac:dyDescent="0.2">
      <c r="C1922" s="128" t="str">
        <f>IF(AND(D1922="",A1922=""),"",IF(ISBLANK(A1922)," ",VLOOKUP(A1922,'Tabla de equipos'!$B$3:$D$107,3,FALSE)))</f>
        <v/>
      </c>
      <c r="E1922" s="130" t="str">
        <f t="shared" si="30"/>
        <v/>
      </c>
      <c r="F1922" s="24"/>
      <c r="H1922" s="52"/>
      <c r="L1922" s="51"/>
    </row>
    <row r="1923" spans="3:12" ht="21" customHeight="1" x14ac:dyDescent="0.2">
      <c r="C1923" s="128" t="str">
        <f>IF(AND(D1923="",A1923=""),"",IF(ISBLANK(A1923)," ",VLOOKUP(A1923,'Tabla de equipos'!$B$3:$D$107,3,FALSE)))</f>
        <v/>
      </c>
      <c r="E1923" s="130" t="str">
        <f t="shared" si="30"/>
        <v/>
      </c>
      <c r="F1923" s="24"/>
      <c r="H1923" s="52"/>
      <c r="L1923" s="51"/>
    </row>
    <row r="1924" spans="3:12" ht="21" customHeight="1" x14ac:dyDescent="0.2">
      <c r="C1924" s="128" t="str">
        <f>IF(AND(D1924="",A1924=""),"",IF(ISBLANK(A1924)," ",VLOOKUP(A1924,'Tabla de equipos'!$B$3:$D$107,3,FALSE)))</f>
        <v/>
      </c>
      <c r="E1924" s="130" t="str">
        <f t="shared" si="30"/>
        <v/>
      </c>
      <c r="F1924" s="24"/>
      <c r="H1924" s="52"/>
      <c r="L1924" s="51"/>
    </row>
    <row r="1925" spans="3:12" ht="21" customHeight="1" x14ac:dyDescent="0.2">
      <c r="C1925" s="128" t="str">
        <f>IF(AND(D1925="",A1925=""),"",IF(ISBLANK(A1925)," ",VLOOKUP(A1925,'Tabla de equipos'!$B$3:$D$107,3,FALSE)))</f>
        <v/>
      </c>
      <c r="E1925" s="130" t="str">
        <f t="shared" si="30"/>
        <v/>
      </c>
      <c r="F1925" s="24"/>
      <c r="H1925" s="52"/>
      <c r="L1925" s="51"/>
    </row>
    <row r="1926" spans="3:12" ht="21" customHeight="1" x14ac:dyDescent="0.2">
      <c r="C1926" s="128" t="str">
        <f>IF(AND(D1926="",A1926=""),"",IF(ISBLANK(A1926)," ",VLOOKUP(A1926,'Tabla de equipos'!$B$3:$D$107,3,FALSE)))</f>
        <v/>
      </c>
      <c r="E1926" s="130" t="str">
        <f t="shared" si="30"/>
        <v/>
      </c>
      <c r="F1926" s="24"/>
      <c r="H1926" s="52"/>
      <c r="L1926" s="51"/>
    </row>
    <row r="1927" spans="3:12" ht="21" customHeight="1" x14ac:dyDescent="0.2">
      <c r="C1927" s="128" t="str">
        <f>IF(AND(D1927="",A1927=""),"",IF(ISBLANK(A1927)," ",VLOOKUP(A1927,'Tabla de equipos'!$B$3:$D$107,3,FALSE)))</f>
        <v/>
      </c>
      <c r="E1927" s="130" t="str">
        <f t="shared" si="30"/>
        <v/>
      </c>
      <c r="F1927" s="24"/>
      <c r="H1927" s="52"/>
      <c r="L1927" s="51"/>
    </row>
    <row r="1928" spans="3:12" ht="21" customHeight="1" x14ac:dyDescent="0.2">
      <c r="C1928" s="128" t="str">
        <f>IF(AND(D1928="",A1928=""),"",IF(ISBLANK(A1928)," ",VLOOKUP(A1928,'Tabla de equipos'!$B$3:$D$107,3,FALSE)))</f>
        <v/>
      </c>
      <c r="E1928" s="130" t="str">
        <f t="shared" si="30"/>
        <v/>
      </c>
      <c r="F1928" s="24"/>
      <c r="H1928" s="52"/>
      <c r="L1928" s="51"/>
    </row>
    <row r="1929" spans="3:12" ht="21" customHeight="1" x14ac:dyDescent="0.2">
      <c r="C1929" s="128" t="str">
        <f>IF(AND(D1929="",A1929=""),"",IF(ISBLANK(A1929)," ",VLOOKUP(A1929,'Tabla de equipos'!$B$3:$D$107,3,FALSE)))</f>
        <v/>
      </c>
      <c r="E1929" s="130" t="str">
        <f t="shared" si="30"/>
        <v/>
      </c>
      <c r="F1929" s="24"/>
      <c r="H1929" s="52"/>
      <c r="L1929" s="51"/>
    </row>
    <row r="1930" spans="3:12" ht="21" customHeight="1" x14ac:dyDescent="0.2">
      <c r="C1930" s="128" t="str">
        <f>IF(AND(D1930="",A1930=""),"",IF(ISBLANK(A1930)," ",VLOOKUP(A1930,'Tabla de equipos'!$B$3:$D$107,3,FALSE)))</f>
        <v/>
      </c>
      <c r="E1930" s="130" t="str">
        <f t="shared" si="30"/>
        <v/>
      </c>
      <c r="F1930" s="24"/>
      <c r="H1930" s="52"/>
      <c r="L1930" s="51"/>
    </row>
    <row r="1931" spans="3:12" ht="21" customHeight="1" x14ac:dyDescent="0.2">
      <c r="C1931" s="128" t="str">
        <f>IF(AND(D1931="",A1931=""),"",IF(ISBLANK(A1931)," ",VLOOKUP(A1931,'Tabla de equipos'!$B$3:$D$107,3,FALSE)))</f>
        <v/>
      </c>
      <c r="E1931" s="130" t="str">
        <f t="shared" si="30"/>
        <v/>
      </c>
      <c r="F1931" s="24"/>
      <c r="H1931" s="52"/>
      <c r="L1931" s="51"/>
    </row>
    <row r="1932" spans="3:12" ht="21" customHeight="1" x14ac:dyDescent="0.2">
      <c r="C1932" s="128" t="str">
        <f>IF(AND(D1932="",A1932=""),"",IF(ISBLANK(A1932)," ",VLOOKUP(A1932,'Tabla de equipos'!$B$3:$D$107,3,FALSE)))</f>
        <v/>
      </c>
      <c r="E1932" s="130" t="str">
        <f t="shared" si="30"/>
        <v/>
      </c>
      <c r="F1932" s="24"/>
      <c r="H1932" s="52"/>
      <c r="L1932" s="51"/>
    </row>
    <row r="1933" spans="3:12" ht="21" customHeight="1" x14ac:dyDescent="0.2">
      <c r="C1933" s="128" t="str">
        <f>IF(AND(D1933="",A1933=""),"",IF(ISBLANK(A1933)," ",VLOOKUP(A1933,'Tabla de equipos'!$B$3:$D$107,3,FALSE)))</f>
        <v/>
      </c>
      <c r="E1933" s="130" t="str">
        <f t="shared" si="30"/>
        <v/>
      </c>
      <c r="F1933" s="24"/>
      <c r="H1933" s="52"/>
      <c r="L1933" s="51"/>
    </row>
    <row r="1934" spans="3:12" ht="21" customHeight="1" x14ac:dyDescent="0.2">
      <c r="C1934" s="128" t="str">
        <f>IF(AND(D1934="",A1934=""),"",IF(ISBLANK(A1934)," ",VLOOKUP(A1934,'Tabla de equipos'!$B$3:$D$107,3,FALSE)))</f>
        <v/>
      </c>
      <c r="E1934" s="130" t="str">
        <f t="shared" si="30"/>
        <v/>
      </c>
      <c r="F1934" s="24"/>
      <c r="H1934" s="52"/>
      <c r="L1934" s="51"/>
    </row>
    <row r="1935" spans="3:12" ht="21" customHeight="1" x14ac:dyDescent="0.2">
      <c r="C1935" s="128" t="str">
        <f>IF(AND(D1935="",A1935=""),"",IF(ISBLANK(A1935)," ",VLOOKUP(A1935,'Tabla de equipos'!$B$3:$D$107,3,FALSE)))</f>
        <v/>
      </c>
      <c r="E1935" s="130" t="str">
        <f t="shared" si="30"/>
        <v/>
      </c>
      <c r="F1935" s="24"/>
      <c r="H1935" s="52"/>
      <c r="L1935" s="51"/>
    </row>
    <row r="1936" spans="3:12" ht="21" customHeight="1" x14ac:dyDescent="0.2">
      <c r="C1936" s="128" t="str">
        <f>IF(AND(D1936="",A1936=""),"",IF(ISBLANK(A1936)," ",VLOOKUP(A1936,'Tabla de equipos'!$B$3:$D$107,3,FALSE)))</f>
        <v/>
      </c>
      <c r="E1936" s="130" t="str">
        <f t="shared" si="30"/>
        <v/>
      </c>
      <c r="F1936" s="24"/>
      <c r="H1936" s="52"/>
      <c r="L1936" s="51"/>
    </row>
    <row r="1937" spans="3:12" ht="21" customHeight="1" x14ac:dyDescent="0.2">
      <c r="C1937" s="128" t="str">
        <f>IF(AND(D1937="",A1937=""),"",IF(ISBLANK(A1937)," ",VLOOKUP(A1937,'Tabla de equipos'!$B$3:$D$107,3,FALSE)))</f>
        <v/>
      </c>
      <c r="E1937" s="130" t="str">
        <f t="shared" si="30"/>
        <v/>
      </c>
      <c r="F1937" s="24"/>
      <c r="H1937" s="52"/>
      <c r="L1937" s="51"/>
    </row>
    <row r="1938" spans="3:12" ht="21" customHeight="1" x14ac:dyDescent="0.2">
      <c r="C1938" s="128" t="str">
        <f>IF(AND(D1938="",A1938=""),"",IF(ISBLANK(A1938)," ",VLOOKUP(A1938,'Tabla de equipos'!$B$3:$D$107,3,FALSE)))</f>
        <v/>
      </c>
      <c r="E1938" s="130" t="str">
        <f t="shared" ref="E1938:E2001" si="31">IF(AND(D1938="",A1938=""),"",IF(AND(A1938="",D1938&gt;0),"Falta especificar equipo/soporte",IF(AND(D1938&gt;0,A1938&lt;&gt;""),"","Falta incluir unidades")))</f>
        <v/>
      </c>
      <c r="F1938" s="24"/>
      <c r="H1938" s="52"/>
      <c r="L1938" s="51"/>
    </row>
    <row r="1939" spans="3:12" ht="21" customHeight="1" x14ac:dyDescent="0.2">
      <c r="C1939" s="128" t="str">
        <f>IF(AND(D1939="",A1939=""),"",IF(ISBLANK(A1939)," ",VLOOKUP(A1939,'Tabla de equipos'!$B$3:$D$107,3,FALSE)))</f>
        <v/>
      </c>
      <c r="E1939" s="130" t="str">
        <f t="shared" si="31"/>
        <v/>
      </c>
      <c r="F1939" s="24"/>
      <c r="H1939" s="52"/>
      <c r="L1939" s="51"/>
    </row>
    <row r="1940" spans="3:12" ht="21" customHeight="1" x14ac:dyDescent="0.2">
      <c r="C1940" s="128" t="str">
        <f>IF(AND(D1940="",A1940=""),"",IF(ISBLANK(A1940)," ",VLOOKUP(A1940,'Tabla de equipos'!$B$3:$D$107,3,FALSE)))</f>
        <v/>
      </c>
      <c r="E1940" s="130" t="str">
        <f t="shared" si="31"/>
        <v/>
      </c>
      <c r="F1940" s="24"/>
      <c r="H1940" s="52"/>
      <c r="L1940" s="51"/>
    </row>
    <row r="1941" spans="3:12" ht="21" customHeight="1" x14ac:dyDescent="0.2">
      <c r="C1941" s="128" t="str">
        <f>IF(AND(D1941="",A1941=""),"",IF(ISBLANK(A1941)," ",VLOOKUP(A1941,'Tabla de equipos'!$B$3:$D$107,3,FALSE)))</f>
        <v/>
      </c>
      <c r="E1941" s="130" t="str">
        <f t="shared" si="31"/>
        <v/>
      </c>
      <c r="F1941" s="24"/>
      <c r="H1941" s="52"/>
      <c r="L1941" s="51"/>
    </row>
    <row r="1942" spans="3:12" ht="21" customHeight="1" x14ac:dyDescent="0.2">
      <c r="C1942" s="128" t="str">
        <f>IF(AND(D1942="",A1942=""),"",IF(ISBLANK(A1942)," ",VLOOKUP(A1942,'Tabla de equipos'!$B$3:$D$107,3,FALSE)))</f>
        <v/>
      </c>
      <c r="E1942" s="130" t="str">
        <f t="shared" si="31"/>
        <v/>
      </c>
      <c r="F1942" s="24"/>
      <c r="H1942" s="52"/>
      <c r="L1942" s="51"/>
    </row>
    <row r="1943" spans="3:12" ht="21" customHeight="1" x14ac:dyDescent="0.2">
      <c r="C1943" s="128" t="str">
        <f>IF(AND(D1943="",A1943=""),"",IF(ISBLANK(A1943)," ",VLOOKUP(A1943,'Tabla de equipos'!$B$3:$D$107,3,FALSE)))</f>
        <v/>
      </c>
      <c r="E1943" s="130" t="str">
        <f t="shared" si="31"/>
        <v/>
      </c>
      <c r="F1943" s="24"/>
      <c r="H1943" s="52"/>
      <c r="L1943" s="51"/>
    </row>
    <row r="1944" spans="3:12" ht="21" customHeight="1" x14ac:dyDescent="0.2">
      <c r="C1944" s="128" t="str">
        <f>IF(AND(D1944="",A1944=""),"",IF(ISBLANK(A1944)," ",VLOOKUP(A1944,'Tabla de equipos'!$B$3:$D$107,3,FALSE)))</f>
        <v/>
      </c>
      <c r="E1944" s="130" t="str">
        <f t="shared" si="31"/>
        <v/>
      </c>
      <c r="F1944" s="24"/>
      <c r="H1944" s="52"/>
      <c r="L1944" s="51"/>
    </row>
    <row r="1945" spans="3:12" ht="21" customHeight="1" x14ac:dyDescent="0.2">
      <c r="C1945" s="128" t="str">
        <f>IF(AND(D1945="",A1945=""),"",IF(ISBLANK(A1945)," ",VLOOKUP(A1945,'Tabla de equipos'!$B$3:$D$107,3,FALSE)))</f>
        <v/>
      </c>
      <c r="E1945" s="130" t="str">
        <f t="shared" si="31"/>
        <v/>
      </c>
      <c r="F1945" s="24"/>
      <c r="H1945" s="52"/>
      <c r="L1945" s="51"/>
    </row>
    <row r="1946" spans="3:12" ht="21" customHeight="1" x14ac:dyDescent="0.2">
      <c r="C1946" s="128" t="str">
        <f>IF(AND(D1946="",A1946=""),"",IF(ISBLANK(A1946)," ",VLOOKUP(A1946,'Tabla de equipos'!$B$3:$D$107,3,FALSE)))</f>
        <v/>
      </c>
      <c r="E1946" s="130" t="str">
        <f t="shared" si="31"/>
        <v/>
      </c>
      <c r="F1946" s="24"/>
      <c r="H1946" s="52"/>
      <c r="L1946" s="51"/>
    </row>
    <row r="1947" spans="3:12" ht="21" customHeight="1" x14ac:dyDescent="0.2">
      <c r="C1947" s="128" t="str">
        <f>IF(AND(D1947="",A1947=""),"",IF(ISBLANK(A1947)," ",VLOOKUP(A1947,'Tabla de equipos'!$B$3:$D$107,3,FALSE)))</f>
        <v/>
      </c>
      <c r="E1947" s="130" t="str">
        <f t="shared" si="31"/>
        <v/>
      </c>
      <c r="F1947" s="24"/>
      <c r="H1947" s="52"/>
      <c r="L1947" s="51"/>
    </row>
    <row r="1948" spans="3:12" ht="21" customHeight="1" x14ac:dyDescent="0.2">
      <c r="C1948" s="128" t="str">
        <f>IF(AND(D1948="",A1948=""),"",IF(ISBLANK(A1948)," ",VLOOKUP(A1948,'Tabla de equipos'!$B$3:$D$107,3,FALSE)))</f>
        <v/>
      </c>
      <c r="E1948" s="130" t="str">
        <f t="shared" si="31"/>
        <v/>
      </c>
      <c r="F1948" s="24"/>
      <c r="H1948" s="52"/>
      <c r="L1948" s="51"/>
    </row>
    <row r="1949" spans="3:12" ht="21" customHeight="1" x14ac:dyDescent="0.2">
      <c r="C1949" s="128" t="str">
        <f>IF(AND(D1949="",A1949=""),"",IF(ISBLANK(A1949)," ",VLOOKUP(A1949,'Tabla de equipos'!$B$3:$D$107,3,FALSE)))</f>
        <v/>
      </c>
      <c r="E1949" s="130" t="str">
        <f t="shared" si="31"/>
        <v/>
      </c>
      <c r="F1949" s="24"/>
      <c r="H1949" s="52"/>
      <c r="L1949" s="51"/>
    </row>
    <row r="1950" spans="3:12" ht="21" customHeight="1" x14ac:dyDescent="0.2">
      <c r="C1950" s="128" t="str">
        <f>IF(AND(D1950="",A1950=""),"",IF(ISBLANK(A1950)," ",VLOOKUP(A1950,'Tabla de equipos'!$B$3:$D$107,3,FALSE)))</f>
        <v/>
      </c>
      <c r="E1950" s="130" t="str">
        <f t="shared" si="31"/>
        <v/>
      </c>
      <c r="F1950" s="24"/>
      <c r="H1950" s="52"/>
      <c r="L1950" s="51"/>
    </row>
    <row r="1951" spans="3:12" ht="21" customHeight="1" x14ac:dyDescent="0.2">
      <c r="C1951" s="128" t="str">
        <f>IF(AND(D1951="",A1951=""),"",IF(ISBLANK(A1951)," ",VLOOKUP(A1951,'Tabla de equipos'!$B$3:$D$107,3,FALSE)))</f>
        <v/>
      </c>
      <c r="E1951" s="130" t="str">
        <f t="shared" si="31"/>
        <v/>
      </c>
      <c r="F1951" s="24"/>
      <c r="H1951" s="52"/>
      <c r="L1951" s="51"/>
    </row>
    <row r="1952" spans="3:12" ht="21" customHeight="1" x14ac:dyDescent="0.2">
      <c r="C1952" s="128" t="str">
        <f>IF(AND(D1952="",A1952=""),"",IF(ISBLANK(A1952)," ",VLOOKUP(A1952,'Tabla de equipos'!$B$3:$D$107,3,FALSE)))</f>
        <v/>
      </c>
      <c r="E1952" s="130" t="str">
        <f t="shared" si="31"/>
        <v/>
      </c>
      <c r="F1952" s="24"/>
      <c r="H1952" s="52"/>
      <c r="L1952" s="51"/>
    </row>
    <row r="1953" spans="3:12" ht="21" customHeight="1" x14ac:dyDescent="0.2">
      <c r="C1953" s="128" t="str">
        <f>IF(AND(D1953="",A1953=""),"",IF(ISBLANK(A1953)," ",VLOOKUP(A1953,'Tabla de equipos'!$B$3:$D$107,3,FALSE)))</f>
        <v/>
      </c>
      <c r="E1953" s="130" t="str">
        <f t="shared" si="31"/>
        <v/>
      </c>
      <c r="F1953" s="24"/>
      <c r="H1953" s="52"/>
      <c r="L1953" s="51"/>
    </row>
    <row r="1954" spans="3:12" ht="21" customHeight="1" x14ac:dyDescent="0.2">
      <c r="C1954" s="128" t="str">
        <f>IF(AND(D1954="",A1954=""),"",IF(ISBLANK(A1954)," ",VLOOKUP(A1954,'Tabla de equipos'!$B$3:$D$107,3,FALSE)))</f>
        <v/>
      </c>
      <c r="E1954" s="130" t="str">
        <f t="shared" si="31"/>
        <v/>
      </c>
      <c r="F1954" s="24"/>
      <c r="H1954" s="52"/>
      <c r="L1954" s="51"/>
    </row>
    <row r="1955" spans="3:12" ht="21" customHeight="1" x14ac:dyDescent="0.2">
      <c r="C1955" s="128" t="str">
        <f>IF(AND(D1955="",A1955=""),"",IF(ISBLANK(A1955)," ",VLOOKUP(A1955,'Tabla de equipos'!$B$3:$D$107,3,FALSE)))</f>
        <v/>
      </c>
      <c r="E1955" s="130" t="str">
        <f t="shared" si="31"/>
        <v/>
      </c>
      <c r="F1955" s="24"/>
      <c r="H1955" s="52"/>
      <c r="L1955" s="51"/>
    </row>
    <row r="1956" spans="3:12" ht="21" customHeight="1" x14ac:dyDescent="0.2">
      <c r="C1956" s="128" t="str">
        <f>IF(AND(D1956="",A1956=""),"",IF(ISBLANK(A1956)," ",VLOOKUP(A1956,'Tabla de equipos'!$B$3:$D$107,3,FALSE)))</f>
        <v/>
      </c>
      <c r="E1956" s="130" t="str">
        <f t="shared" si="31"/>
        <v/>
      </c>
      <c r="F1956" s="24"/>
      <c r="H1956" s="52"/>
      <c r="L1956" s="51"/>
    </row>
    <row r="1957" spans="3:12" ht="21" customHeight="1" x14ac:dyDescent="0.2">
      <c r="C1957" s="128" t="str">
        <f>IF(AND(D1957="",A1957=""),"",IF(ISBLANK(A1957)," ",VLOOKUP(A1957,'Tabla de equipos'!$B$3:$D$107,3,FALSE)))</f>
        <v/>
      </c>
      <c r="E1957" s="130" t="str">
        <f t="shared" si="31"/>
        <v/>
      </c>
      <c r="F1957" s="24"/>
      <c r="H1957" s="52"/>
      <c r="L1957" s="51"/>
    </row>
    <row r="1958" spans="3:12" ht="21" customHeight="1" x14ac:dyDescent="0.2">
      <c r="C1958" s="128" t="str">
        <f>IF(AND(D1958="",A1958=""),"",IF(ISBLANK(A1958)," ",VLOOKUP(A1958,'Tabla de equipos'!$B$3:$D$107,3,FALSE)))</f>
        <v/>
      </c>
      <c r="E1958" s="130" t="str">
        <f t="shared" si="31"/>
        <v/>
      </c>
      <c r="F1958" s="24"/>
      <c r="H1958" s="52"/>
      <c r="L1958" s="51"/>
    </row>
    <row r="1959" spans="3:12" ht="21" customHeight="1" x14ac:dyDescent="0.2">
      <c r="C1959" s="128" t="str">
        <f>IF(AND(D1959="",A1959=""),"",IF(ISBLANK(A1959)," ",VLOOKUP(A1959,'Tabla de equipos'!$B$3:$D$107,3,FALSE)))</f>
        <v/>
      </c>
      <c r="E1959" s="130" t="str">
        <f t="shared" si="31"/>
        <v/>
      </c>
      <c r="F1959" s="24"/>
      <c r="H1959" s="52"/>
      <c r="L1959" s="51"/>
    </row>
    <row r="1960" spans="3:12" ht="21" customHeight="1" x14ac:dyDescent="0.2">
      <c r="C1960" s="128" t="str">
        <f>IF(AND(D1960="",A1960=""),"",IF(ISBLANK(A1960)," ",VLOOKUP(A1960,'Tabla de equipos'!$B$3:$D$107,3,FALSE)))</f>
        <v/>
      </c>
      <c r="E1960" s="130" t="str">
        <f t="shared" si="31"/>
        <v/>
      </c>
      <c r="F1960" s="24"/>
      <c r="H1960" s="52"/>
      <c r="L1960" s="51"/>
    </row>
    <row r="1961" spans="3:12" ht="21" customHeight="1" x14ac:dyDescent="0.2">
      <c r="C1961" s="128" t="str">
        <f>IF(AND(D1961="",A1961=""),"",IF(ISBLANK(A1961)," ",VLOOKUP(A1961,'Tabla de equipos'!$B$3:$D$107,3,FALSE)))</f>
        <v/>
      </c>
      <c r="E1961" s="130" t="str">
        <f t="shared" si="31"/>
        <v/>
      </c>
      <c r="F1961" s="24"/>
      <c r="H1961" s="52"/>
      <c r="L1961" s="51"/>
    </row>
    <row r="1962" spans="3:12" ht="21" customHeight="1" x14ac:dyDescent="0.2">
      <c r="C1962" s="128" t="str">
        <f>IF(AND(D1962="",A1962=""),"",IF(ISBLANK(A1962)," ",VLOOKUP(A1962,'Tabla de equipos'!$B$3:$D$107,3,FALSE)))</f>
        <v/>
      </c>
      <c r="E1962" s="130" t="str">
        <f t="shared" si="31"/>
        <v/>
      </c>
      <c r="F1962" s="24"/>
      <c r="H1962" s="52"/>
      <c r="L1962" s="51"/>
    </row>
    <row r="1963" spans="3:12" ht="21" customHeight="1" x14ac:dyDescent="0.2">
      <c r="C1963" s="128" t="str">
        <f>IF(AND(D1963="",A1963=""),"",IF(ISBLANK(A1963)," ",VLOOKUP(A1963,'Tabla de equipos'!$B$3:$D$107,3,FALSE)))</f>
        <v/>
      </c>
      <c r="E1963" s="130" t="str">
        <f t="shared" si="31"/>
        <v/>
      </c>
      <c r="F1963" s="24"/>
      <c r="H1963" s="52"/>
      <c r="L1963" s="51"/>
    </row>
    <row r="1964" spans="3:12" ht="21" customHeight="1" x14ac:dyDescent="0.2">
      <c r="C1964" s="128" t="str">
        <f>IF(AND(D1964="",A1964=""),"",IF(ISBLANK(A1964)," ",VLOOKUP(A1964,'Tabla de equipos'!$B$3:$D$107,3,FALSE)))</f>
        <v/>
      </c>
      <c r="E1964" s="130" t="str">
        <f t="shared" si="31"/>
        <v/>
      </c>
      <c r="F1964" s="24"/>
      <c r="H1964" s="52"/>
      <c r="L1964" s="51"/>
    </row>
    <row r="1965" spans="3:12" ht="21" customHeight="1" x14ac:dyDescent="0.2">
      <c r="C1965" s="128" t="str">
        <f>IF(AND(D1965="",A1965=""),"",IF(ISBLANK(A1965)," ",VLOOKUP(A1965,'Tabla de equipos'!$B$3:$D$107,3,FALSE)))</f>
        <v/>
      </c>
      <c r="E1965" s="130" t="str">
        <f t="shared" si="31"/>
        <v/>
      </c>
      <c r="F1965" s="24"/>
      <c r="H1965" s="52"/>
      <c r="L1965" s="51"/>
    </row>
    <row r="1966" spans="3:12" ht="21" customHeight="1" x14ac:dyDescent="0.2">
      <c r="C1966" s="128" t="str">
        <f>IF(AND(D1966="",A1966=""),"",IF(ISBLANK(A1966)," ",VLOOKUP(A1966,'Tabla de equipos'!$B$3:$D$107,3,FALSE)))</f>
        <v/>
      </c>
      <c r="E1966" s="130" t="str">
        <f t="shared" si="31"/>
        <v/>
      </c>
      <c r="F1966" s="24"/>
      <c r="H1966" s="52"/>
      <c r="L1966" s="51"/>
    </row>
    <row r="1967" spans="3:12" ht="21" customHeight="1" x14ac:dyDescent="0.2">
      <c r="C1967" s="128" t="str">
        <f>IF(AND(D1967="",A1967=""),"",IF(ISBLANK(A1967)," ",VLOOKUP(A1967,'Tabla de equipos'!$B$3:$D$107,3,FALSE)))</f>
        <v/>
      </c>
      <c r="E1967" s="130" t="str">
        <f t="shared" si="31"/>
        <v/>
      </c>
      <c r="F1967" s="24"/>
      <c r="H1967" s="52"/>
      <c r="L1967" s="51"/>
    </row>
    <row r="1968" spans="3:12" ht="21" customHeight="1" x14ac:dyDescent="0.2">
      <c r="C1968" s="128" t="str">
        <f>IF(AND(D1968="",A1968=""),"",IF(ISBLANK(A1968)," ",VLOOKUP(A1968,'Tabla de equipos'!$B$3:$D$107,3,FALSE)))</f>
        <v/>
      </c>
      <c r="E1968" s="130" t="str">
        <f t="shared" si="31"/>
        <v/>
      </c>
      <c r="F1968" s="24"/>
      <c r="H1968" s="52"/>
      <c r="L1968" s="51"/>
    </row>
    <row r="1969" spans="3:12" ht="21" customHeight="1" x14ac:dyDescent="0.2">
      <c r="C1969" s="128" t="str">
        <f>IF(AND(D1969="",A1969=""),"",IF(ISBLANK(A1969)," ",VLOOKUP(A1969,'Tabla de equipos'!$B$3:$D$107,3,FALSE)))</f>
        <v/>
      </c>
      <c r="E1969" s="130" t="str">
        <f t="shared" si="31"/>
        <v/>
      </c>
      <c r="F1969" s="24"/>
      <c r="H1969" s="52"/>
      <c r="L1969" s="51"/>
    </row>
    <row r="1970" spans="3:12" ht="21" customHeight="1" x14ac:dyDescent="0.2">
      <c r="C1970" s="128" t="str">
        <f>IF(AND(D1970="",A1970=""),"",IF(ISBLANK(A1970)," ",VLOOKUP(A1970,'Tabla de equipos'!$B$3:$D$107,3,FALSE)))</f>
        <v/>
      </c>
      <c r="E1970" s="130" t="str">
        <f t="shared" si="31"/>
        <v/>
      </c>
      <c r="F1970" s="24"/>
      <c r="H1970" s="52"/>
      <c r="L1970" s="51"/>
    </row>
    <row r="1971" spans="3:12" ht="21" customHeight="1" x14ac:dyDescent="0.2">
      <c r="C1971" s="128" t="str">
        <f>IF(AND(D1971="",A1971=""),"",IF(ISBLANK(A1971)," ",VLOOKUP(A1971,'Tabla de equipos'!$B$3:$D$107,3,FALSE)))</f>
        <v/>
      </c>
      <c r="E1971" s="130" t="str">
        <f t="shared" si="31"/>
        <v/>
      </c>
      <c r="F1971" s="24"/>
      <c r="H1971" s="52"/>
      <c r="L1971" s="51"/>
    </row>
    <row r="1972" spans="3:12" ht="21" customHeight="1" x14ac:dyDescent="0.2">
      <c r="C1972" s="128" t="str">
        <f>IF(AND(D1972="",A1972=""),"",IF(ISBLANK(A1972)," ",VLOOKUP(A1972,'Tabla de equipos'!$B$3:$D$107,3,FALSE)))</f>
        <v/>
      </c>
      <c r="E1972" s="130" t="str">
        <f t="shared" si="31"/>
        <v/>
      </c>
      <c r="F1972" s="24"/>
      <c r="H1972" s="52"/>
      <c r="L1972" s="51"/>
    </row>
    <row r="1973" spans="3:12" ht="21" customHeight="1" x14ac:dyDescent="0.2">
      <c r="C1973" s="128" t="str">
        <f>IF(AND(D1973="",A1973=""),"",IF(ISBLANK(A1973)," ",VLOOKUP(A1973,'Tabla de equipos'!$B$3:$D$107,3,FALSE)))</f>
        <v/>
      </c>
      <c r="E1973" s="130" t="str">
        <f t="shared" si="31"/>
        <v/>
      </c>
      <c r="F1973" s="24"/>
      <c r="H1973" s="52"/>
      <c r="L1973" s="51"/>
    </row>
    <row r="1974" spans="3:12" ht="21" customHeight="1" x14ac:dyDescent="0.2">
      <c r="C1974" s="128" t="str">
        <f>IF(AND(D1974="",A1974=""),"",IF(ISBLANK(A1974)," ",VLOOKUP(A1974,'Tabla de equipos'!$B$3:$D$107,3,FALSE)))</f>
        <v/>
      </c>
      <c r="E1974" s="130" t="str">
        <f t="shared" si="31"/>
        <v/>
      </c>
      <c r="F1974" s="24"/>
      <c r="H1974" s="52"/>
      <c r="L1974" s="51"/>
    </row>
    <row r="1975" spans="3:12" ht="21" customHeight="1" x14ac:dyDescent="0.2">
      <c r="C1975" s="128" t="str">
        <f>IF(AND(D1975="",A1975=""),"",IF(ISBLANK(A1975)," ",VLOOKUP(A1975,'Tabla de equipos'!$B$3:$D$107,3,FALSE)))</f>
        <v/>
      </c>
      <c r="E1975" s="130" t="str">
        <f t="shared" si="31"/>
        <v/>
      </c>
      <c r="F1975" s="24"/>
      <c r="H1975" s="52"/>
      <c r="L1975" s="51"/>
    </row>
    <row r="1976" spans="3:12" ht="21" customHeight="1" x14ac:dyDescent="0.2">
      <c r="C1976" s="128" t="str">
        <f>IF(AND(D1976="",A1976=""),"",IF(ISBLANK(A1976)," ",VLOOKUP(A1976,'Tabla de equipos'!$B$3:$D$107,3,FALSE)))</f>
        <v/>
      </c>
      <c r="E1976" s="130" t="str">
        <f t="shared" si="31"/>
        <v/>
      </c>
      <c r="F1976" s="24"/>
      <c r="H1976" s="52"/>
      <c r="L1976" s="51"/>
    </row>
    <row r="1977" spans="3:12" ht="21" customHeight="1" x14ac:dyDescent="0.2">
      <c r="C1977" s="128" t="str">
        <f>IF(AND(D1977="",A1977=""),"",IF(ISBLANK(A1977)," ",VLOOKUP(A1977,'Tabla de equipos'!$B$3:$D$107,3,FALSE)))</f>
        <v/>
      </c>
      <c r="E1977" s="130" t="str">
        <f t="shared" si="31"/>
        <v/>
      </c>
      <c r="F1977" s="24"/>
      <c r="H1977" s="52"/>
      <c r="L1977" s="51"/>
    </row>
    <row r="1978" spans="3:12" ht="21" customHeight="1" x14ac:dyDescent="0.2">
      <c r="C1978" s="128" t="str">
        <f>IF(AND(D1978="",A1978=""),"",IF(ISBLANK(A1978)," ",VLOOKUP(A1978,'Tabla de equipos'!$B$3:$D$107,3,FALSE)))</f>
        <v/>
      </c>
      <c r="E1978" s="130" t="str">
        <f t="shared" si="31"/>
        <v/>
      </c>
      <c r="F1978" s="24"/>
      <c r="H1978" s="52"/>
      <c r="L1978" s="51"/>
    </row>
    <row r="1979" spans="3:12" ht="21" customHeight="1" x14ac:dyDescent="0.2">
      <c r="C1979" s="128" t="str">
        <f>IF(AND(D1979="",A1979=""),"",IF(ISBLANK(A1979)," ",VLOOKUP(A1979,'Tabla de equipos'!$B$3:$D$107,3,FALSE)))</f>
        <v/>
      </c>
      <c r="E1979" s="130" t="str">
        <f t="shared" si="31"/>
        <v/>
      </c>
      <c r="F1979" s="24"/>
      <c r="H1979" s="52"/>
      <c r="L1979" s="51"/>
    </row>
    <row r="1980" spans="3:12" ht="21" customHeight="1" x14ac:dyDescent="0.2">
      <c r="C1980" s="128" t="str">
        <f>IF(AND(D1980="",A1980=""),"",IF(ISBLANK(A1980)," ",VLOOKUP(A1980,'Tabla de equipos'!$B$3:$D$107,3,FALSE)))</f>
        <v/>
      </c>
      <c r="E1980" s="130" t="str">
        <f t="shared" si="31"/>
        <v/>
      </c>
      <c r="F1980" s="24"/>
      <c r="H1980" s="52"/>
      <c r="L1980" s="51"/>
    </row>
    <row r="1981" spans="3:12" ht="21" customHeight="1" x14ac:dyDescent="0.2">
      <c r="C1981" s="128" t="str">
        <f>IF(AND(D1981="",A1981=""),"",IF(ISBLANK(A1981)," ",VLOOKUP(A1981,'Tabla de equipos'!$B$3:$D$107,3,FALSE)))</f>
        <v/>
      </c>
      <c r="E1981" s="130" t="str">
        <f t="shared" si="31"/>
        <v/>
      </c>
      <c r="F1981" s="24"/>
      <c r="H1981" s="52"/>
      <c r="L1981" s="51"/>
    </row>
    <row r="1982" spans="3:12" ht="21" customHeight="1" x14ac:dyDescent="0.2">
      <c r="C1982" s="128" t="str">
        <f>IF(AND(D1982="",A1982=""),"",IF(ISBLANK(A1982)," ",VLOOKUP(A1982,'Tabla de equipos'!$B$3:$D$107,3,FALSE)))</f>
        <v/>
      </c>
      <c r="E1982" s="130" t="str">
        <f t="shared" si="31"/>
        <v/>
      </c>
      <c r="F1982" s="24"/>
      <c r="H1982" s="52"/>
      <c r="L1982" s="51"/>
    </row>
    <row r="1983" spans="3:12" ht="21" customHeight="1" x14ac:dyDescent="0.2">
      <c r="C1983" s="128" t="str">
        <f>IF(AND(D1983="",A1983=""),"",IF(ISBLANK(A1983)," ",VLOOKUP(A1983,'Tabla de equipos'!$B$3:$D$107,3,FALSE)))</f>
        <v/>
      </c>
      <c r="E1983" s="130" t="str">
        <f t="shared" si="31"/>
        <v/>
      </c>
      <c r="F1983" s="24"/>
      <c r="H1983" s="52"/>
      <c r="L1983" s="51"/>
    </row>
    <row r="1984" spans="3:12" ht="21" customHeight="1" x14ac:dyDescent="0.2">
      <c r="C1984" s="128" t="str">
        <f>IF(AND(D1984="",A1984=""),"",IF(ISBLANK(A1984)," ",VLOOKUP(A1984,'Tabla de equipos'!$B$3:$D$107,3,FALSE)))</f>
        <v/>
      </c>
      <c r="E1984" s="130" t="str">
        <f t="shared" si="31"/>
        <v/>
      </c>
      <c r="F1984" s="24"/>
      <c r="H1984" s="52"/>
      <c r="L1984" s="51"/>
    </row>
    <row r="1985" spans="3:12" ht="21" customHeight="1" x14ac:dyDescent="0.2">
      <c r="C1985" s="128" t="str">
        <f>IF(AND(D1985="",A1985=""),"",IF(ISBLANK(A1985)," ",VLOOKUP(A1985,'Tabla de equipos'!$B$3:$D$107,3,FALSE)))</f>
        <v/>
      </c>
      <c r="E1985" s="130" t="str">
        <f t="shared" si="31"/>
        <v/>
      </c>
      <c r="F1985" s="24"/>
      <c r="H1985" s="52"/>
      <c r="L1985" s="51"/>
    </row>
    <row r="1986" spans="3:12" ht="21" customHeight="1" x14ac:dyDescent="0.2">
      <c r="C1986" s="128" t="str">
        <f>IF(AND(D1986="",A1986=""),"",IF(ISBLANK(A1986)," ",VLOOKUP(A1986,'Tabla de equipos'!$B$3:$D$107,3,FALSE)))</f>
        <v/>
      </c>
      <c r="E1986" s="130" t="str">
        <f t="shared" si="31"/>
        <v/>
      </c>
      <c r="F1986" s="24"/>
      <c r="H1986" s="52"/>
      <c r="L1986" s="51"/>
    </row>
    <row r="1987" spans="3:12" ht="21" customHeight="1" x14ac:dyDescent="0.2">
      <c r="C1987" s="128" t="str">
        <f>IF(AND(D1987="",A1987=""),"",IF(ISBLANK(A1987)," ",VLOOKUP(A1987,'Tabla de equipos'!$B$3:$D$107,3,FALSE)))</f>
        <v/>
      </c>
      <c r="E1987" s="130" t="str">
        <f t="shared" si="31"/>
        <v/>
      </c>
      <c r="F1987" s="24"/>
      <c r="H1987" s="52"/>
      <c r="L1987" s="51"/>
    </row>
    <row r="1988" spans="3:12" ht="21" customHeight="1" x14ac:dyDescent="0.2">
      <c r="C1988" s="128" t="str">
        <f>IF(AND(D1988="",A1988=""),"",IF(ISBLANK(A1988)," ",VLOOKUP(A1988,'Tabla de equipos'!$B$3:$D$107,3,FALSE)))</f>
        <v/>
      </c>
      <c r="E1988" s="130" t="str">
        <f t="shared" si="31"/>
        <v/>
      </c>
      <c r="F1988" s="24"/>
      <c r="H1988" s="52"/>
      <c r="L1988" s="51"/>
    </row>
    <row r="1989" spans="3:12" ht="21" customHeight="1" x14ac:dyDescent="0.2">
      <c r="C1989" s="128" t="str">
        <f>IF(AND(D1989="",A1989=""),"",IF(ISBLANK(A1989)," ",VLOOKUP(A1989,'Tabla de equipos'!$B$3:$D$107,3,FALSE)))</f>
        <v/>
      </c>
      <c r="E1989" s="130" t="str">
        <f t="shared" si="31"/>
        <v/>
      </c>
      <c r="F1989" s="24"/>
      <c r="H1989" s="52"/>
      <c r="L1989" s="51"/>
    </row>
    <row r="1990" spans="3:12" ht="21" customHeight="1" x14ac:dyDescent="0.2">
      <c r="C1990" s="128" t="str">
        <f>IF(AND(D1990="",A1990=""),"",IF(ISBLANK(A1990)," ",VLOOKUP(A1990,'Tabla de equipos'!$B$3:$D$107,3,FALSE)))</f>
        <v/>
      </c>
      <c r="E1990" s="130" t="str">
        <f t="shared" si="31"/>
        <v/>
      </c>
      <c r="F1990" s="24"/>
      <c r="H1990" s="52"/>
      <c r="L1990" s="51"/>
    </row>
    <row r="1991" spans="3:12" ht="21" customHeight="1" x14ac:dyDescent="0.2">
      <c r="C1991" s="128" t="str">
        <f>IF(AND(D1991="",A1991=""),"",IF(ISBLANK(A1991)," ",VLOOKUP(A1991,'Tabla de equipos'!$B$3:$D$107,3,FALSE)))</f>
        <v/>
      </c>
      <c r="E1991" s="130" t="str">
        <f t="shared" si="31"/>
        <v/>
      </c>
      <c r="F1991" s="24"/>
      <c r="H1991" s="52"/>
      <c r="L1991" s="51"/>
    </row>
    <row r="1992" spans="3:12" ht="21" customHeight="1" x14ac:dyDescent="0.2">
      <c r="C1992" s="128" t="str">
        <f>IF(AND(D1992="",A1992=""),"",IF(ISBLANK(A1992)," ",VLOOKUP(A1992,'Tabla de equipos'!$B$3:$D$107,3,FALSE)))</f>
        <v/>
      </c>
      <c r="E1992" s="130" t="str">
        <f t="shared" si="31"/>
        <v/>
      </c>
      <c r="F1992" s="24"/>
      <c r="H1992" s="52"/>
      <c r="L1992" s="51"/>
    </row>
    <row r="1993" spans="3:12" ht="21" customHeight="1" x14ac:dyDescent="0.2">
      <c r="C1993" s="128" t="str">
        <f>IF(AND(D1993="",A1993=""),"",IF(ISBLANK(A1993)," ",VLOOKUP(A1993,'Tabla de equipos'!$B$3:$D$107,3,FALSE)))</f>
        <v/>
      </c>
      <c r="E1993" s="130" t="str">
        <f t="shared" si="31"/>
        <v/>
      </c>
      <c r="F1993" s="24"/>
      <c r="H1993" s="52"/>
      <c r="L1993" s="51"/>
    </row>
    <row r="1994" spans="3:12" ht="21" customHeight="1" x14ac:dyDescent="0.2">
      <c r="C1994" s="128" t="str">
        <f>IF(AND(D1994="",A1994=""),"",IF(ISBLANK(A1994)," ",VLOOKUP(A1994,'Tabla de equipos'!$B$3:$D$107,3,FALSE)))</f>
        <v/>
      </c>
      <c r="E1994" s="130" t="str">
        <f t="shared" si="31"/>
        <v/>
      </c>
      <c r="F1994" s="24"/>
      <c r="H1994" s="52"/>
      <c r="L1994" s="51"/>
    </row>
    <row r="1995" spans="3:12" ht="21" customHeight="1" x14ac:dyDescent="0.2">
      <c r="C1995" s="128" t="str">
        <f>IF(AND(D1995="",A1995=""),"",IF(ISBLANK(A1995)," ",VLOOKUP(A1995,'Tabla de equipos'!$B$3:$D$107,3,FALSE)))</f>
        <v/>
      </c>
      <c r="E1995" s="130" t="str">
        <f t="shared" si="31"/>
        <v/>
      </c>
      <c r="F1995" s="24"/>
      <c r="H1995" s="52"/>
      <c r="L1995" s="51"/>
    </row>
    <row r="1996" spans="3:12" ht="21" customHeight="1" x14ac:dyDescent="0.2">
      <c r="C1996" s="128" t="str">
        <f>IF(AND(D1996="",A1996=""),"",IF(ISBLANK(A1996)," ",VLOOKUP(A1996,'Tabla de equipos'!$B$3:$D$107,3,FALSE)))</f>
        <v/>
      </c>
      <c r="E1996" s="130" t="str">
        <f t="shared" si="31"/>
        <v/>
      </c>
      <c r="F1996" s="24"/>
      <c r="H1996" s="52"/>
      <c r="L1996" s="51"/>
    </row>
    <row r="1997" spans="3:12" ht="21" customHeight="1" x14ac:dyDescent="0.2">
      <c r="C1997" s="128" t="str">
        <f>IF(AND(D1997="",A1997=""),"",IF(ISBLANK(A1997)," ",VLOOKUP(A1997,'Tabla de equipos'!$B$3:$D$107,3,FALSE)))</f>
        <v/>
      </c>
      <c r="E1997" s="130" t="str">
        <f t="shared" si="31"/>
        <v/>
      </c>
      <c r="F1997" s="24"/>
      <c r="H1997" s="52"/>
      <c r="L1997" s="51"/>
    </row>
    <row r="1998" spans="3:12" ht="21" customHeight="1" x14ac:dyDescent="0.2">
      <c r="C1998" s="128" t="str">
        <f>IF(AND(D1998="",A1998=""),"",IF(ISBLANK(A1998)," ",VLOOKUP(A1998,'Tabla de equipos'!$B$3:$D$107,3,FALSE)))</f>
        <v/>
      </c>
      <c r="E1998" s="130" t="str">
        <f t="shared" si="31"/>
        <v/>
      </c>
      <c r="F1998" s="24"/>
      <c r="H1998" s="52"/>
      <c r="L1998" s="51"/>
    </row>
    <row r="1999" spans="3:12" ht="21" customHeight="1" x14ac:dyDescent="0.2">
      <c r="C1999" s="128" t="str">
        <f>IF(AND(D1999="",A1999=""),"",IF(ISBLANK(A1999)," ",VLOOKUP(A1999,'Tabla de equipos'!$B$3:$D$107,3,FALSE)))</f>
        <v/>
      </c>
      <c r="E1999" s="130" t="str">
        <f t="shared" si="31"/>
        <v/>
      </c>
      <c r="F1999" s="24"/>
      <c r="H1999" s="52"/>
      <c r="L1999" s="51"/>
    </row>
    <row r="2000" spans="3:12" ht="21" customHeight="1" x14ac:dyDescent="0.2">
      <c r="C2000" s="128" t="str">
        <f>IF(AND(D2000="",A2000=""),"",IF(ISBLANK(A2000)," ",VLOOKUP(A2000,'Tabla de equipos'!$B$3:$D$107,3,FALSE)))</f>
        <v/>
      </c>
      <c r="E2000" s="130" t="str">
        <f t="shared" si="31"/>
        <v/>
      </c>
      <c r="F2000" s="24"/>
      <c r="H2000" s="52"/>
      <c r="L2000" s="51"/>
    </row>
    <row r="2001" spans="3:12" ht="21" customHeight="1" x14ac:dyDescent="0.2">
      <c r="C2001" s="128" t="str">
        <f>IF(AND(D2001="",A2001=""),"",IF(ISBLANK(A2001)," ",VLOOKUP(A2001,'Tabla de equipos'!$B$3:$D$107,3,FALSE)))</f>
        <v/>
      </c>
      <c r="E2001" s="130" t="str">
        <f t="shared" si="31"/>
        <v/>
      </c>
      <c r="F2001" s="24"/>
      <c r="H2001" s="52"/>
      <c r="L2001" s="51"/>
    </row>
    <row r="2002" spans="3:12" ht="21" customHeight="1" x14ac:dyDescent="0.2">
      <c r="C2002" s="128" t="str">
        <f>IF(AND(D2002="",A2002=""),"",IF(ISBLANK(A2002)," ",VLOOKUP(A2002,'Tabla de equipos'!$B$3:$D$107,3,FALSE)))</f>
        <v/>
      </c>
      <c r="E2002" s="130" t="str">
        <f t="shared" ref="E2002:E2065" si="32">IF(AND(D2002="",A2002=""),"",IF(AND(A2002="",D2002&gt;0),"Falta especificar equipo/soporte",IF(AND(D2002&gt;0,A2002&lt;&gt;""),"","Falta incluir unidades")))</f>
        <v/>
      </c>
      <c r="F2002" s="24"/>
      <c r="H2002" s="52"/>
      <c r="L2002" s="51"/>
    </row>
    <row r="2003" spans="3:12" ht="21" customHeight="1" x14ac:dyDescent="0.2">
      <c r="C2003" s="128" t="str">
        <f>IF(AND(D2003="",A2003=""),"",IF(ISBLANK(A2003)," ",VLOOKUP(A2003,'Tabla de equipos'!$B$3:$D$107,3,FALSE)))</f>
        <v/>
      </c>
      <c r="E2003" s="130" t="str">
        <f t="shared" si="32"/>
        <v/>
      </c>
      <c r="F2003" s="24"/>
      <c r="H2003" s="52"/>
      <c r="L2003" s="51"/>
    </row>
    <row r="2004" spans="3:12" ht="21" customHeight="1" x14ac:dyDescent="0.2">
      <c r="C2004" s="128" t="str">
        <f>IF(AND(D2004="",A2004=""),"",IF(ISBLANK(A2004)," ",VLOOKUP(A2004,'Tabla de equipos'!$B$3:$D$107,3,FALSE)))</f>
        <v/>
      </c>
      <c r="E2004" s="130" t="str">
        <f t="shared" si="32"/>
        <v/>
      </c>
      <c r="F2004" s="24"/>
      <c r="H2004" s="52"/>
      <c r="L2004" s="51"/>
    </row>
    <row r="2005" spans="3:12" ht="21" customHeight="1" x14ac:dyDescent="0.2">
      <c r="C2005" s="128" t="str">
        <f>IF(AND(D2005="",A2005=""),"",IF(ISBLANK(A2005)," ",VLOOKUP(A2005,'Tabla de equipos'!$B$3:$D$107,3,FALSE)))</f>
        <v/>
      </c>
      <c r="E2005" s="130" t="str">
        <f t="shared" si="32"/>
        <v/>
      </c>
      <c r="F2005" s="24"/>
      <c r="H2005" s="52"/>
      <c r="L2005" s="51"/>
    </row>
    <row r="2006" spans="3:12" ht="21" customHeight="1" x14ac:dyDescent="0.2">
      <c r="C2006" s="128" t="str">
        <f>IF(AND(D2006="",A2006=""),"",IF(ISBLANK(A2006)," ",VLOOKUP(A2006,'Tabla de equipos'!$B$3:$D$107,3,FALSE)))</f>
        <v/>
      </c>
      <c r="E2006" s="130" t="str">
        <f t="shared" si="32"/>
        <v/>
      </c>
      <c r="F2006" s="24"/>
      <c r="H2006" s="52"/>
      <c r="L2006" s="51"/>
    </row>
    <row r="2007" spans="3:12" ht="21" customHeight="1" x14ac:dyDescent="0.2">
      <c r="C2007" s="128" t="str">
        <f>IF(AND(D2007="",A2007=""),"",IF(ISBLANK(A2007)," ",VLOOKUP(A2007,'Tabla de equipos'!$B$3:$D$107,3,FALSE)))</f>
        <v/>
      </c>
      <c r="E2007" s="130" t="str">
        <f t="shared" si="32"/>
        <v/>
      </c>
      <c r="F2007" s="24"/>
      <c r="H2007" s="52"/>
      <c r="L2007" s="51"/>
    </row>
    <row r="2008" spans="3:12" ht="21" customHeight="1" x14ac:dyDescent="0.2">
      <c r="C2008" s="128" t="str">
        <f>IF(AND(D2008="",A2008=""),"",IF(ISBLANK(A2008)," ",VLOOKUP(A2008,'Tabla de equipos'!$B$3:$D$107,3,FALSE)))</f>
        <v/>
      </c>
      <c r="E2008" s="130" t="str">
        <f t="shared" si="32"/>
        <v/>
      </c>
      <c r="F2008" s="24"/>
      <c r="H2008" s="52"/>
      <c r="L2008" s="51"/>
    </row>
    <row r="2009" spans="3:12" ht="21" customHeight="1" x14ac:dyDescent="0.2">
      <c r="C2009" s="128" t="str">
        <f>IF(AND(D2009="",A2009=""),"",IF(ISBLANK(A2009)," ",VLOOKUP(A2009,'Tabla de equipos'!$B$3:$D$107,3,FALSE)))</f>
        <v/>
      </c>
      <c r="E2009" s="130" t="str">
        <f t="shared" si="32"/>
        <v/>
      </c>
      <c r="F2009" s="24"/>
      <c r="H2009" s="52"/>
      <c r="L2009" s="51"/>
    </row>
    <row r="2010" spans="3:12" ht="21" customHeight="1" x14ac:dyDescent="0.2">
      <c r="C2010" s="128" t="str">
        <f>IF(AND(D2010="",A2010=""),"",IF(ISBLANK(A2010)," ",VLOOKUP(A2010,'Tabla de equipos'!$B$3:$D$107,3,FALSE)))</f>
        <v/>
      </c>
      <c r="E2010" s="130" t="str">
        <f t="shared" si="32"/>
        <v/>
      </c>
      <c r="F2010" s="24"/>
      <c r="H2010" s="52"/>
      <c r="L2010" s="51"/>
    </row>
    <row r="2011" spans="3:12" ht="21" customHeight="1" x14ac:dyDescent="0.2">
      <c r="C2011" s="128" t="str">
        <f>IF(AND(D2011="",A2011=""),"",IF(ISBLANK(A2011)," ",VLOOKUP(A2011,'Tabla de equipos'!$B$3:$D$107,3,FALSE)))</f>
        <v/>
      </c>
      <c r="E2011" s="130" t="str">
        <f t="shared" si="32"/>
        <v/>
      </c>
      <c r="F2011" s="24"/>
      <c r="H2011" s="52"/>
      <c r="L2011" s="51"/>
    </row>
    <row r="2012" spans="3:12" ht="21" customHeight="1" x14ac:dyDescent="0.2">
      <c r="C2012" s="128" t="str">
        <f>IF(AND(D2012="",A2012=""),"",IF(ISBLANK(A2012)," ",VLOOKUP(A2012,'Tabla de equipos'!$B$3:$D$107,3,FALSE)))</f>
        <v/>
      </c>
      <c r="E2012" s="130" t="str">
        <f t="shared" si="32"/>
        <v/>
      </c>
      <c r="F2012" s="24"/>
      <c r="H2012" s="52"/>
      <c r="L2012" s="51"/>
    </row>
    <row r="2013" spans="3:12" ht="21" customHeight="1" x14ac:dyDescent="0.2">
      <c r="C2013" s="128" t="str">
        <f>IF(AND(D2013="",A2013=""),"",IF(ISBLANK(A2013)," ",VLOOKUP(A2013,'Tabla de equipos'!$B$3:$D$107,3,FALSE)))</f>
        <v/>
      </c>
      <c r="E2013" s="130" t="str">
        <f t="shared" si="32"/>
        <v/>
      </c>
      <c r="F2013" s="24"/>
      <c r="H2013" s="52"/>
      <c r="L2013" s="51"/>
    </row>
    <row r="2014" spans="3:12" ht="21" customHeight="1" x14ac:dyDescent="0.2">
      <c r="C2014" s="128" t="str">
        <f>IF(AND(D2014="",A2014=""),"",IF(ISBLANK(A2014)," ",VLOOKUP(A2014,'Tabla de equipos'!$B$3:$D$107,3,FALSE)))</f>
        <v/>
      </c>
      <c r="E2014" s="130" t="str">
        <f t="shared" si="32"/>
        <v/>
      </c>
      <c r="F2014" s="24"/>
      <c r="H2014" s="52"/>
      <c r="L2014" s="51"/>
    </row>
    <row r="2015" spans="3:12" ht="21" customHeight="1" x14ac:dyDescent="0.2">
      <c r="C2015" s="128" t="str">
        <f>IF(AND(D2015="",A2015=""),"",IF(ISBLANK(A2015)," ",VLOOKUP(A2015,'Tabla de equipos'!$B$3:$D$107,3,FALSE)))</f>
        <v/>
      </c>
      <c r="E2015" s="130" t="str">
        <f t="shared" si="32"/>
        <v/>
      </c>
      <c r="F2015" s="24"/>
      <c r="H2015" s="52"/>
      <c r="L2015" s="51"/>
    </row>
    <row r="2016" spans="3:12" ht="21" customHeight="1" x14ac:dyDescent="0.2">
      <c r="C2016" s="128" t="str">
        <f>IF(AND(D2016="",A2016=""),"",IF(ISBLANK(A2016)," ",VLOOKUP(A2016,'Tabla de equipos'!$B$3:$D$107,3,FALSE)))</f>
        <v/>
      </c>
      <c r="E2016" s="130" t="str">
        <f t="shared" si="32"/>
        <v/>
      </c>
      <c r="F2016" s="24"/>
      <c r="H2016" s="52"/>
      <c r="L2016" s="51"/>
    </row>
    <row r="2017" spans="3:12" ht="21" customHeight="1" x14ac:dyDescent="0.2">
      <c r="C2017" s="128" t="str">
        <f>IF(AND(D2017="",A2017=""),"",IF(ISBLANK(A2017)," ",VLOOKUP(A2017,'Tabla de equipos'!$B$3:$D$107,3,FALSE)))</f>
        <v/>
      </c>
      <c r="E2017" s="130" t="str">
        <f t="shared" si="32"/>
        <v/>
      </c>
      <c r="F2017" s="24"/>
      <c r="H2017" s="52"/>
      <c r="L2017" s="51"/>
    </row>
    <row r="2018" spans="3:12" ht="21" customHeight="1" x14ac:dyDescent="0.2">
      <c r="C2018" s="128" t="str">
        <f>IF(AND(D2018="",A2018=""),"",IF(ISBLANK(A2018)," ",VLOOKUP(A2018,'Tabla de equipos'!$B$3:$D$107,3,FALSE)))</f>
        <v/>
      </c>
      <c r="E2018" s="130" t="str">
        <f t="shared" si="32"/>
        <v/>
      </c>
      <c r="F2018" s="24"/>
      <c r="H2018" s="52"/>
      <c r="L2018" s="51"/>
    </row>
    <row r="2019" spans="3:12" ht="21" customHeight="1" x14ac:dyDescent="0.2">
      <c r="C2019" s="128" t="str">
        <f>IF(AND(D2019="",A2019=""),"",IF(ISBLANK(A2019)," ",VLOOKUP(A2019,'Tabla de equipos'!$B$3:$D$107,3,FALSE)))</f>
        <v/>
      </c>
      <c r="E2019" s="130" t="str">
        <f t="shared" si="32"/>
        <v/>
      </c>
      <c r="F2019" s="24"/>
      <c r="H2019" s="52"/>
      <c r="L2019" s="51"/>
    </row>
    <row r="2020" spans="3:12" ht="21" customHeight="1" x14ac:dyDescent="0.2">
      <c r="C2020" s="128" t="str">
        <f>IF(AND(D2020="",A2020=""),"",IF(ISBLANK(A2020)," ",VLOOKUP(A2020,'Tabla de equipos'!$B$3:$D$107,3,FALSE)))</f>
        <v/>
      </c>
      <c r="E2020" s="130" t="str">
        <f t="shared" si="32"/>
        <v/>
      </c>
      <c r="F2020" s="24"/>
      <c r="H2020" s="52"/>
      <c r="L2020" s="51"/>
    </row>
    <row r="2021" spans="3:12" ht="21" customHeight="1" x14ac:dyDescent="0.2">
      <c r="C2021" s="128" t="str">
        <f>IF(AND(D2021="",A2021=""),"",IF(ISBLANK(A2021)," ",VLOOKUP(A2021,'Tabla de equipos'!$B$3:$D$107,3,FALSE)))</f>
        <v/>
      </c>
      <c r="E2021" s="130" t="str">
        <f t="shared" si="32"/>
        <v/>
      </c>
      <c r="F2021" s="24"/>
      <c r="H2021" s="52"/>
      <c r="L2021" s="51"/>
    </row>
    <row r="2022" spans="3:12" ht="21" customHeight="1" x14ac:dyDescent="0.2">
      <c r="C2022" s="128" t="str">
        <f>IF(AND(D2022="",A2022=""),"",IF(ISBLANK(A2022)," ",VLOOKUP(A2022,'Tabla de equipos'!$B$3:$D$107,3,FALSE)))</f>
        <v/>
      </c>
      <c r="E2022" s="130" t="str">
        <f t="shared" si="32"/>
        <v/>
      </c>
      <c r="F2022" s="24"/>
      <c r="H2022" s="52"/>
      <c r="L2022" s="51"/>
    </row>
    <row r="2023" spans="3:12" ht="21" customHeight="1" x14ac:dyDescent="0.2">
      <c r="C2023" s="128" t="str">
        <f>IF(AND(D2023="",A2023=""),"",IF(ISBLANK(A2023)," ",VLOOKUP(A2023,'Tabla de equipos'!$B$3:$D$107,3,FALSE)))</f>
        <v/>
      </c>
      <c r="E2023" s="130" t="str">
        <f t="shared" si="32"/>
        <v/>
      </c>
      <c r="F2023" s="24"/>
      <c r="H2023" s="52"/>
      <c r="L2023" s="51"/>
    </row>
    <row r="2024" spans="3:12" ht="21" customHeight="1" x14ac:dyDescent="0.2">
      <c r="C2024" s="128" t="str">
        <f>IF(AND(D2024="",A2024=""),"",IF(ISBLANK(A2024)," ",VLOOKUP(A2024,'Tabla de equipos'!$B$3:$D$107,3,FALSE)))</f>
        <v/>
      </c>
      <c r="E2024" s="130" t="str">
        <f t="shared" si="32"/>
        <v/>
      </c>
      <c r="F2024" s="24"/>
      <c r="H2024" s="52"/>
      <c r="L2024" s="51"/>
    </row>
    <row r="2025" spans="3:12" ht="21" customHeight="1" x14ac:dyDescent="0.2">
      <c r="C2025" s="128" t="str">
        <f>IF(AND(D2025="",A2025=""),"",IF(ISBLANK(A2025)," ",VLOOKUP(A2025,'Tabla de equipos'!$B$3:$D$107,3,FALSE)))</f>
        <v/>
      </c>
      <c r="E2025" s="130" t="str">
        <f t="shared" si="32"/>
        <v/>
      </c>
      <c r="F2025" s="24"/>
      <c r="H2025" s="52"/>
      <c r="L2025" s="51"/>
    </row>
    <row r="2026" spans="3:12" ht="21" customHeight="1" x14ac:dyDescent="0.2">
      <c r="C2026" s="128" t="str">
        <f>IF(AND(D2026="",A2026=""),"",IF(ISBLANK(A2026)," ",VLOOKUP(A2026,'Tabla de equipos'!$B$3:$D$107,3,FALSE)))</f>
        <v/>
      </c>
      <c r="E2026" s="130" t="str">
        <f t="shared" si="32"/>
        <v/>
      </c>
      <c r="F2026" s="24"/>
      <c r="H2026" s="52"/>
      <c r="L2026" s="51"/>
    </row>
    <row r="2027" spans="3:12" ht="21" customHeight="1" x14ac:dyDescent="0.2">
      <c r="C2027" s="128" t="str">
        <f>IF(AND(D2027="",A2027=""),"",IF(ISBLANK(A2027)," ",VLOOKUP(A2027,'Tabla de equipos'!$B$3:$D$107,3,FALSE)))</f>
        <v/>
      </c>
      <c r="E2027" s="130" t="str">
        <f t="shared" si="32"/>
        <v/>
      </c>
      <c r="F2027" s="24"/>
      <c r="H2027" s="52"/>
      <c r="L2027" s="51"/>
    </row>
    <row r="2028" spans="3:12" ht="21" customHeight="1" x14ac:dyDescent="0.2">
      <c r="C2028" s="128" t="str">
        <f>IF(AND(D2028="",A2028=""),"",IF(ISBLANK(A2028)," ",VLOOKUP(A2028,'Tabla de equipos'!$B$3:$D$107,3,FALSE)))</f>
        <v/>
      </c>
      <c r="E2028" s="130" t="str">
        <f t="shared" si="32"/>
        <v/>
      </c>
      <c r="F2028" s="24"/>
      <c r="H2028" s="52"/>
      <c r="L2028" s="51"/>
    </row>
    <row r="2029" spans="3:12" ht="21" customHeight="1" x14ac:dyDescent="0.2">
      <c r="C2029" s="128" t="str">
        <f>IF(AND(D2029="",A2029=""),"",IF(ISBLANK(A2029)," ",VLOOKUP(A2029,'Tabla de equipos'!$B$3:$D$107,3,FALSE)))</f>
        <v/>
      </c>
      <c r="E2029" s="130" t="str">
        <f t="shared" si="32"/>
        <v/>
      </c>
      <c r="F2029" s="24"/>
      <c r="H2029" s="52"/>
      <c r="L2029" s="51"/>
    </row>
    <row r="2030" spans="3:12" ht="21" customHeight="1" x14ac:dyDescent="0.2">
      <c r="C2030" s="128" t="str">
        <f>IF(AND(D2030="",A2030=""),"",IF(ISBLANK(A2030)," ",VLOOKUP(A2030,'Tabla de equipos'!$B$3:$D$107,3,FALSE)))</f>
        <v/>
      </c>
      <c r="E2030" s="130" t="str">
        <f t="shared" si="32"/>
        <v/>
      </c>
      <c r="F2030" s="24"/>
      <c r="H2030" s="52"/>
      <c r="L2030" s="51"/>
    </row>
    <row r="2031" spans="3:12" ht="21" customHeight="1" x14ac:dyDescent="0.2">
      <c r="C2031" s="128" t="str">
        <f>IF(AND(D2031="",A2031=""),"",IF(ISBLANK(A2031)," ",VLOOKUP(A2031,'Tabla de equipos'!$B$3:$D$107,3,FALSE)))</f>
        <v/>
      </c>
      <c r="E2031" s="130" t="str">
        <f t="shared" si="32"/>
        <v/>
      </c>
      <c r="F2031" s="24"/>
      <c r="H2031" s="52"/>
      <c r="L2031" s="51"/>
    </row>
    <row r="2032" spans="3:12" ht="21" customHeight="1" x14ac:dyDescent="0.2">
      <c r="C2032" s="128" t="str">
        <f>IF(AND(D2032="",A2032=""),"",IF(ISBLANK(A2032)," ",VLOOKUP(A2032,'Tabla de equipos'!$B$3:$D$107,3,FALSE)))</f>
        <v/>
      </c>
      <c r="E2032" s="130" t="str">
        <f t="shared" si="32"/>
        <v/>
      </c>
      <c r="F2032" s="24"/>
      <c r="H2032" s="52"/>
      <c r="L2032" s="51"/>
    </row>
    <row r="2033" spans="3:12" ht="21" customHeight="1" x14ac:dyDescent="0.2">
      <c r="C2033" s="128" t="str">
        <f>IF(AND(D2033="",A2033=""),"",IF(ISBLANK(A2033)," ",VLOOKUP(A2033,'Tabla de equipos'!$B$3:$D$107,3,FALSE)))</f>
        <v/>
      </c>
      <c r="E2033" s="130" t="str">
        <f t="shared" si="32"/>
        <v/>
      </c>
      <c r="F2033" s="24"/>
      <c r="H2033" s="52"/>
      <c r="L2033" s="51"/>
    </row>
    <row r="2034" spans="3:12" ht="21" customHeight="1" x14ac:dyDescent="0.2">
      <c r="C2034" s="128" t="str">
        <f>IF(AND(D2034="",A2034=""),"",IF(ISBLANK(A2034)," ",VLOOKUP(A2034,'Tabla de equipos'!$B$3:$D$107,3,FALSE)))</f>
        <v/>
      </c>
      <c r="E2034" s="130" t="str">
        <f t="shared" si="32"/>
        <v/>
      </c>
      <c r="F2034" s="24"/>
      <c r="H2034" s="52"/>
      <c r="L2034" s="51"/>
    </row>
    <row r="2035" spans="3:12" ht="21" customHeight="1" x14ac:dyDescent="0.2">
      <c r="C2035" s="128" t="str">
        <f>IF(AND(D2035="",A2035=""),"",IF(ISBLANK(A2035)," ",VLOOKUP(A2035,'Tabla de equipos'!$B$3:$D$107,3,FALSE)))</f>
        <v/>
      </c>
      <c r="E2035" s="130" t="str">
        <f t="shared" si="32"/>
        <v/>
      </c>
      <c r="F2035" s="24"/>
      <c r="H2035" s="52"/>
      <c r="L2035" s="51"/>
    </row>
    <row r="2036" spans="3:12" ht="21" customHeight="1" x14ac:dyDescent="0.2">
      <c r="C2036" s="128" t="str">
        <f>IF(AND(D2036="",A2036=""),"",IF(ISBLANK(A2036)," ",VLOOKUP(A2036,'Tabla de equipos'!$B$3:$D$107,3,FALSE)))</f>
        <v/>
      </c>
      <c r="E2036" s="130" t="str">
        <f t="shared" si="32"/>
        <v/>
      </c>
      <c r="F2036" s="24"/>
      <c r="H2036" s="52"/>
      <c r="L2036" s="51"/>
    </row>
    <row r="2037" spans="3:12" ht="21" customHeight="1" x14ac:dyDescent="0.2">
      <c r="C2037" s="128" t="str">
        <f>IF(AND(D2037="",A2037=""),"",IF(ISBLANK(A2037)," ",VLOOKUP(A2037,'Tabla de equipos'!$B$3:$D$107,3,FALSE)))</f>
        <v/>
      </c>
      <c r="E2037" s="130" t="str">
        <f t="shared" si="32"/>
        <v/>
      </c>
      <c r="F2037" s="24"/>
      <c r="H2037" s="52"/>
      <c r="L2037" s="51"/>
    </row>
    <row r="2038" spans="3:12" ht="21" customHeight="1" x14ac:dyDescent="0.2">
      <c r="C2038" s="128" t="str">
        <f>IF(AND(D2038="",A2038=""),"",IF(ISBLANK(A2038)," ",VLOOKUP(A2038,'Tabla de equipos'!$B$3:$D$107,3,FALSE)))</f>
        <v/>
      </c>
      <c r="E2038" s="130" t="str">
        <f t="shared" si="32"/>
        <v/>
      </c>
      <c r="F2038" s="24"/>
      <c r="H2038" s="52"/>
      <c r="L2038" s="51"/>
    </row>
    <row r="2039" spans="3:12" ht="21" customHeight="1" x14ac:dyDescent="0.2">
      <c r="C2039" s="128" t="str">
        <f>IF(AND(D2039="",A2039=""),"",IF(ISBLANK(A2039)," ",VLOOKUP(A2039,'Tabla de equipos'!$B$3:$D$107,3,FALSE)))</f>
        <v/>
      </c>
      <c r="E2039" s="130" t="str">
        <f t="shared" si="32"/>
        <v/>
      </c>
      <c r="F2039" s="24"/>
      <c r="H2039" s="52"/>
      <c r="L2039" s="51"/>
    </row>
    <row r="2040" spans="3:12" ht="21" customHeight="1" x14ac:dyDescent="0.2">
      <c r="C2040" s="128" t="str">
        <f>IF(AND(D2040="",A2040=""),"",IF(ISBLANK(A2040)," ",VLOOKUP(A2040,'Tabla de equipos'!$B$3:$D$107,3,FALSE)))</f>
        <v/>
      </c>
      <c r="E2040" s="130" t="str">
        <f t="shared" si="32"/>
        <v/>
      </c>
      <c r="F2040" s="24"/>
      <c r="H2040" s="52"/>
      <c r="L2040" s="51"/>
    </row>
    <row r="2041" spans="3:12" ht="21" customHeight="1" x14ac:dyDescent="0.2">
      <c r="C2041" s="128" t="str">
        <f>IF(AND(D2041="",A2041=""),"",IF(ISBLANK(A2041)," ",VLOOKUP(A2041,'Tabla de equipos'!$B$3:$D$107,3,FALSE)))</f>
        <v/>
      </c>
      <c r="E2041" s="130" t="str">
        <f t="shared" si="32"/>
        <v/>
      </c>
      <c r="F2041" s="24"/>
      <c r="H2041" s="52"/>
      <c r="L2041" s="51"/>
    </row>
    <row r="2042" spans="3:12" ht="21" customHeight="1" x14ac:dyDescent="0.2">
      <c r="C2042" s="128" t="str">
        <f>IF(AND(D2042="",A2042=""),"",IF(ISBLANK(A2042)," ",VLOOKUP(A2042,'Tabla de equipos'!$B$3:$D$107,3,FALSE)))</f>
        <v/>
      </c>
      <c r="E2042" s="130" t="str">
        <f t="shared" si="32"/>
        <v/>
      </c>
      <c r="F2042" s="24"/>
      <c r="H2042" s="52"/>
      <c r="L2042" s="51"/>
    </row>
    <row r="2043" spans="3:12" ht="21" customHeight="1" x14ac:dyDescent="0.2">
      <c r="C2043" s="128" t="str">
        <f>IF(AND(D2043="",A2043=""),"",IF(ISBLANK(A2043)," ",VLOOKUP(A2043,'Tabla de equipos'!$B$3:$D$107,3,FALSE)))</f>
        <v/>
      </c>
      <c r="E2043" s="130" t="str">
        <f t="shared" si="32"/>
        <v/>
      </c>
      <c r="F2043" s="24"/>
      <c r="H2043" s="52"/>
      <c r="L2043" s="51"/>
    </row>
    <row r="2044" spans="3:12" ht="21" customHeight="1" x14ac:dyDescent="0.2">
      <c r="C2044" s="128" t="str">
        <f>IF(AND(D2044="",A2044=""),"",IF(ISBLANK(A2044)," ",VLOOKUP(A2044,'Tabla de equipos'!$B$3:$D$107,3,FALSE)))</f>
        <v/>
      </c>
      <c r="E2044" s="130" t="str">
        <f t="shared" si="32"/>
        <v/>
      </c>
      <c r="F2044" s="24"/>
      <c r="H2044" s="52"/>
      <c r="L2044" s="51"/>
    </row>
    <row r="2045" spans="3:12" ht="21" customHeight="1" x14ac:dyDescent="0.2">
      <c r="C2045" s="128" t="str">
        <f>IF(AND(D2045="",A2045=""),"",IF(ISBLANK(A2045)," ",VLOOKUP(A2045,'Tabla de equipos'!$B$3:$D$107,3,FALSE)))</f>
        <v/>
      </c>
      <c r="E2045" s="130" t="str">
        <f t="shared" si="32"/>
        <v/>
      </c>
      <c r="F2045" s="24"/>
      <c r="H2045" s="52"/>
      <c r="L2045" s="51"/>
    </row>
    <row r="2046" spans="3:12" ht="21" customHeight="1" x14ac:dyDescent="0.2">
      <c r="C2046" s="128" t="str">
        <f>IF(AND(D2046="",A2046=""),"",IF(ISBLANK(A2046)," ",VLOOKUP(A2046,'Tabla de equipos'!$B$3:$D$107,3,FALSE)))</f>
        <v/>
      </c>
      <c r="E2046" s="130" t="str">
        <f t="shared" si="32"/>
        <v/>
      </c>
      <c r="F2046" s="24"/>
      <c r="H2046" s="52"/>
      <c r="L2046" s="51"/>
    </row>
    <row r="2047" spans="3:12" ht="21" customHeight="1" x14ac:dyDescent="0.2">
      <c r="C2047" s="128" t="str">
        <f>IF(AND(D2047="",A2047=""),"",IF(ISBLANK(A2047)," ",VLOOKUP(A2047,'Tabla de equipos'!$B$3:$D$107,3,FALSE)))</f>
        <v/>
      </c>
      <c r="E2047" s="130" t="str">
        <f t="shared" si="32"/>
        <v/>
      </c>
      <c r="F2047" s="24"/>
      <c r="H2047" s="52"/>
      <c r="L2047" s="51"/>
    </row>
    <row r="2048" spans="3:12" ht="21" customHeight="1" x14ac:dyDescent="0.2">
      <c r="C2048" s="128" t="str">
        <f>IF(AND(D2048="",A2048=""),"",IF(ISBLANK(A2048)," ",VLOOKUP(A2048,'Tabla de equipos'!$B$3:$D$107,3,FALSE)))</f>
        <v/>
      </c>
      <c r="E2048" s="130" t="str">
        <f t="shared" si="32"/>
        <v/>
      </c>
      <c r="F2048" s="24"/>
      <c r="H2048" s="52"/>
      <c r="L2048" s="51"/>
    </row>
    <row r="2049" spans="3:12" ht="21" customHeight="1" x14ac:dyDescent="0.2">
      <c r="C2049" s="128" t="str">
        <f>IF(AND(D2049="",A2049=""),"",IF(ISBLANK(A2049)," ",VLOOKUP(A2049,'Tabla de equipos'!$B$3:$D$107,3,FALSE)))</f>
        <v/>
      </c>
      <c r="E2049" s="130" t="str">
        <f t="shared" si="32"/>
        <v/>
      </c>
      <c r="F2049" s="24"/>
      <c r="H2049" s="52"/>
      <c r="L2049" s="51"/>
    </row>
    <row r="2050" spans="3:12" ht="21" customHeight="1" x14ac:dyDescent="0.2">
      <c r="C2050" s="128" t="str">
        <f>IF(AND(D2050="",A2050=""),"",IF(ISBLANK(A2050)," ",VLOOKUP(A2050,'Tabla de equipos'!$B$3:$D$107,3,FALSE)))</f>
        <v/>
      </c>
      <c r="E2050" s="130" t="str">
        <f t="shared" si="32"/>
        <v/>
      </c>
      <c r="F2050" s="24"/>
      <c r="H2050" s="52"/>
      <c r="L2050" s="51"/>
    </row>
    <row r="2051" spans="3:12" ht="21" customHeight="1" x14ac:dyDescent="0.2">
      <c r="C2051" s="128" t="str">
        <f>IF(AND(D2051="",A2051=""),"",IF(ISBLANK(A2051)," ",VLOOKUP(A2051,'Tabla de equipos'!$B$3:$D$107,3,FALSE)))</f>
        <v/>
      </c>
      <c r="E2051" s="130" t="str">
        <f t="shared" si="32"/>
        <v/>
      </c>
      <c r="F2051" s="24"/>
      <c r="H2051" s="52"/>
      <c r="L2051" s="51"/>
    </row>
    <row r="2052" spans="3:12" ht="21" customHeight="1" x14ac:dyDescent="0.2">
      <c r="C2052" s="128" t="str">
        <f>IF(AND(D2052="",A2052=""),"",IF(ISBLANK(A2052)," ",VLOOKUP(A2052,'Tabla de equipos'!$B$3:$D$107,3,FALSE)))</f>
        <v/>
      </c>
      <c r="E2052" s="130" t="str">
        <f t="shared" si="32"/>
        <v/>
      </c>
      <c r="F2052" s="24"/>
      <c r="H2052" s="52"/>
      <c r="L2052" s="51"/>
    </row>
    <row r="2053" spans="3:12" ht="21" customHeight="1" x14ac:dyDescent="0.2">
      <c r="C2053" s="128" t="str">
        <f>IF(AND(D2053="",A2053=""),"",IF(ISBLANK(A2053)," ",VLOOKUP(A2053,'Tabla de equipos'!$B$3:$D$107,3,FALSE)))</f>
        <v/>
      </c>
      <c r="E2053" s="130" t="str">
        <f t="shared" si="32"/>
        <v/>
      </c>
      <c r="F2053" s="24"/>
      <c r="H2053" s="52"/>
      <c r="L2053" s="51"/>
    </row>
    <row r="2054" spans="3:12" ht="21" customHeight="1" x14ac:dyDescent="0.2">
      <c r="C2054" s="128" t="str">
        <f>IF(AND(D2054="",A2054=""),"",IF(ISBLANK(A2054)," ",VLOOKUP(A2054,'Tabla de equipos'!$B$3:$D$107,3,FALSE)))</f>
        <v/>
      </c>
      <c r="E2054" s="130" t="str">
        <f t="shared" si="32"/>
        <v/>
      </c>
      <c r="F2054" s="24"/>
      <c r="H2054" s="52"/>
      <c r="L2054" s="51"/>
    </row>
    <row r="2055" spans="3:12" ht="21" customHeight="1" x14ac:dyDescent="0.2">
      <c r="C2055" s="128" t="str">
        <f>IF(AND(D2055="",A2055=""),"",IF(ISBLANK(A2055)," ",VLOOKUP(A2055,'Tabla de equipos'!$B$3:$D$107,3,FALSE)))</f>
        <v/>
      </c>
      <c r="E2055" s="130" t="str">
        <f t="shared" si="32"/>
        <v/>
      </c>
      <c r="F2055" s="24"/>
      <c r="H2055" s="52"/>
      <c r="L2055" s="51"/>
    </row>
    <row r="2056" spans="3:12" ht="21" customHeight="1" x14ac:dyDescent="0.2">
      <c r="C2056" s="128" t="str">
        <f>IF(AND(D2056="",A2056=""),"",IF(ISBLANK(A2056)," ",VLOOKUP(A2056,'Tabla de equipos'!$B$3:$D$107,3,FALSE)))</f>
        <v/>
      </c>
      <c r="E2056" s="130" t="str">
        <f t="shared" si="32"/>
        <v/>
      </c>
      <c r="F2056" s="24"/>
      <c r="H2056" s="52"/>
      <c r="L2056" s="51"/>
    </row>
    <row r="2057" spans="3:12" ht="21" customHeight="1" x14ac:dyDescent="0.2">
      <c r="C2057" s="128" t="str">
        <f>IF(AND(D2057="",A2057=""),"",IF(ISBLANK(A2057)," ",VLOOKUP(A2057,'Tabla de equipos'!$B$3:$D$107,3,FALSE)))</f>
        <v/>
      </c>
      <c r="E2057" s="130" t="str">
        <f t="shared" si="32"/>
        <v/>
      </c>
      <c r="F2057" s="24"/>
      <c r="H2057" s="52"/>
      <c r="L2057" s="51"/>
    </row>
    <row r="2058" spans="3:12" ht="21" customHeight="1" x14ac:dyDescent="0.2">
      <c r="C2058" s="128" t="str">
        <f>IF(AND(D2058="",A2058=""),"",IF(ISBLANK(A2058)," ",VLOOKUP(A2058,'Tabla de equipos'!$B$3:$D$107,3,FALSE)))</f>
        <v/>
      </c>
      <c r="E2058" s="130" t="str">
        <f t="shared" si="32"/>
        <v/>
      </c>
      <c r="F2058" s="24"/>
      <c r="H2058" s="52"/>
      <c r="L2058" s="51"/>
    </row>
    <row r="2059" spans="3:12" ht="21" customHeight="1" x14ac:dyDescent="0.2">
      <c r="C2059" s="128" t="str">
        <f>IF(AND(D2059="",A2059=""),"",IF(ISBLANK(A2059)," ",VLOOKUP(A2059,'Tabla de equipos'!$B$3:$D$107,3,FALSE)))</f>
        <v/>
      </c>
      <c r="E2059" s="130" t="str">
        <f t="shared" si="32"/>
        <v/>
      </c>
      <c r="F2059" s="24"/>
      <c r="H2059" s="52"/>
      <c r="L2059" s="51"/>
    </row>
    <row r="2060" spans="3:12" ht="21" customHeight="1" x14ac:dyDescent="0.2">
      <c r="C2060" s="128" t="str">
        <f>IF(AND(D2060="",A2060=""),"",IF(ISBLANK(A2060)," ",VLOOKUP(A2060,'Tabla de equipos'!$B$3:$D$107,3,FALSE)))</f>
        <v/>
      </c>
      <c r="E2060" s="130" t="str">
        <f t="shared" si="32"/>
        <v/>
      </c>
      <c r="F2060" s="24"/>
      <c r="H2060" s="52"/>
      <c r="L2060" s="51"/>
    </row>
    <row r="2061" spans="3:12" ht="21" customHeight="1" x14ac:dyDescent="0.2">
      <c r="C2061" s="128" t="str">
        <f>IF(AND(D2061="",A2061=""),"",IF(ISBLANK(A2061)," ",VLOOKUP(A2061,'Tabla de equipos'!$B$3:$D$107,3,FALSE)))</f>
        <v/>
      </c>
      <c r="E2061" s="130" t="str">
        <f t="shared" si="32"/>
        <v/>
      </c>
      <c r="F2061" s="24"/>
      <c r="H2061" s="52"/>
      <c r="L2061" s="51"/>
    </row>
    <row r="2062" spans="3:12" ht="21" customHeight="1" x14ac:dyDescent="0.2">
      <c r="C2062" s="128" t="str">
        <f>IF(AND(D2062="",A2062=""),"",IF(ISBLANK(A2062)," ",VLOOKUP(A2062,'Tabla de equipos'!$B$3:$D$107,3,FALSE)))</f>
        <v/>
      </c>
      <c r="E2062" s="130" t="str">
        <f t="shared" si="32"/>
        <v/>
      </c>
      <c r="F2062" s="24"/>
      <c r="H2062" s="52"/>
      <c r="L2062" s="51"/>
    </row>
    <row r="2063" spans="3:12" ht="21" customHeight="1" x14ac:dyDescent="0.2">
      <c r="C2063" s="128" t="str">
        <f>IF(AND(D2063="",A2063=""),"",IF(ISBLANK(A2063)," ",VLOOKUP(A2063,'Tabla de equipos'!$B$3:$D$107,3,FALSE)))</f>
        <v/>
      </c>
      <c r="E2063" s="130" t="str">
        <f t="shared" si="32"/>
        <v/>
      </c>
      <c r="F2063" s="24"/>
      <c r="H2063" s="52"/>
      <c r="L2063" s="51"/>
    </row>
    <row r="2064" spans="3:12" ht="21" customHeight="1" x14ac:dyDescent="0.2">
      <c r="C2064" s="128" t="str">
        <f>IF(AND(D2064="",A2064=""),"",IF(ISBLANK(A2064)," ",VLOOKUP(A2064,'Tabla de equipos'!$B$3:$D$107,3,FALSE)))</f>
        <v/>
      </c>
      <c r="E2064" s="130" t="str">
        <f t="shared" si="32"/>
        <v/>
      </c>
      <c r="F2064" s="24"/>
      <c r="H2064" s="52"/>
      <c r="L2064" s="51"/>
    </row>
    <row r="2065" spans="3:12" ht="21" customHeight="1" x14ac:dyDescent="0.2">
      <c r="C2065" s="128" t="str">
        <f>IF(AND(D2065="",A2065=""),"",IF(ISBLANK(A2065)," ",VLOOKUP(A2065,'Tabla de equipos'!$B$3:$D$107,3,FALSE)))</f>
        <v/>
      </c>
      <c r="E2065" s="130" t="str">
        <f t="shared" si="32"/>
        <v/>
      </c>
      <c r="F2065" s="24"/>
      <c r="H2065" s="52"/>
      <c r="L2065" s="51"/>
    </row>
    <row r="2066" spans="3:12" ht="21" customHeight="1" x14ac:dyDescent="0.2">
      <c r="C2066" s="128" t="str">
        <f>IF(AND(D2066="",A2066=""),"",IF(ISBLANK(A2066)," ",VLOOKUP(A2066,'Tabla de equipos'!$B$3:$D$107,3,FALSE)))</f>
        <v/>
      </c>
      <c r="E2066" s="130" t="str">
        <f t="shared" ref="E2066:E2129" si="33">IF(AND(D2066="",A2066=""),"",IF(AND(A2066="",D2066&gt;0),"Falta especificar equipo/soporte",IF(AND(D2066&gt;0,A2066&lt;&gt;""),"","Falta incluir unidades")))</f>
        <v/>
      </c>
      <c r="F2066" s="24"/>
      <c r="H2066" s="52"/>
      <c r="L2066" s="51"/>
    </row>
    <row r="2067" spans="3:12" ht="21" customHeight="1" x14ac:dyDescent="0.2">
      <c r="C2067" s="128" t="str">
        <f>IF(AND(D2067="",A2067=""),"",IF(ISBLANK(A2067)," ",VLOOKUP(A2067,'Tabla de equipos'!$B$3:$D$107,3,FALSE)))</f>
        <v/>
      </c>
      <c r="E2067" s="130" t="str">
        <f t="shared" si="33"/>
        <v/>
      </c>
      <c r="F2067" s="24"/>
      <c r="H2067" s="52"/>
      <c r="L2067" s="51"/>
    </row>
    <row r="2068" spans="3:12" ht="21" customHeight="1" x14ac:dyDescent="0.2">
      <c r="C2068" s="128" t="str">
        <f>IF(AND(D2068="",A2068=""),"",IF(ISBLANK(A2068)," ",VLOOKUP(A2068,'Tabla de equipos'!$B$3:$D$107,3,FALSE)))</f>
        <v/>
      </c>
      <c r="E2068" s="130" t="str">
        <f t="shared" si="33"/>
        <v/>
      </c>
      <c r="F2068" s="24"/>
      <c r="H2068" s="52"/>
      <c r="L2068" s="51"/>
    </row>
    <row r="2069" spans="3:12" ht="21" customHeight="1" x14ac:dyDescent="0.2">
      <c r="C2069" s="128" t="str">
        <f>IF(AND(D2069="",A2069=""),"",IF(ISBLANK(A2069)," ",VLOOKUP(A2069,'Tabla de equipos'!$B$3:$D$107,3,FALSE)))</f>
        <v/>
      </c>
      <c r="E2069" s="130" t="str">
        <f t="shared" si="33"/>
        <v/>
      </c>
      <c r="F2069" s="24"/>
      <c r="H2069" s="52"/>
      <c r="L2069" s="51"/>
    </row>
    <row r="2070" spans="3:12" ht="21" customHeight="1" x14ac:dyDescent="0.2">
      <c r="C2070" s="128" t="str">
        <f>IF(AND(D2070="",A2070=""),"",IF(ISBLANK(A2070)," ",VLOOKUP(A2070,'Tabla de equipos'!$B$3:$D$107,3,FALSE)))</f>
        <v/>
      </c>
      <c r="E2070" s="130" t="str">
        <f t="shared" si="33"/>
        <v/>
      </c>
      <c r="F2070" s="24"/>
      <c r="H2070" s="52"/>
      <c r="L2070" s="51"/>
    </row>
    <row r="2071" spans="3:12" ht="21" customHeight="1" x14ac:dyDescent="0.2">
      <c r="C2071" s="128" t="str">
        <f>IF(AND(D2071="",A2071=""),"",IF(ISBLANK(A2071)," ",VLOOKUP(A2071,'Tabla de equipos'!$B$3:$D$107,3,FALSE)))</f>
        <v/>
      </c>
      <c r="E2071" s="130" t="str">
        <f t="shared" si="33"/>
        <v/>
      </c>
      <c r="F2071" s="24"/>
      <c r="H2071" s="52"/>
      <c r="L2071" s="51"/>
    </row>
    <row r="2072" spans="3:12" ht="21" customHeight="1" x14ac:dyDescent="0.2">
      <c r="C2072" s="128" t="str">
        <f>IF(AND(D2072="",A2072=""),"",IF(ISBLANK(A2072)," ",VLOOKUP(A2072,'Tabla de equipos'!$B$3:$D$107,3,FALSE)))</f>
        <v/>
      </c>
      <c r="E2072" s="130" t="str">
        <f t="shared" si="33"/>
        <v/>
      </c>
      <c r="F2072" s="24"/>
      <c r="H2072" s="52"/>
      <c r="L2072" s="51"/>
    </row>
    <row r="2073" spans="3:12" ht="21" customHeight="1" x14ac:dyDescent="0.2">
      <c r="C2073" s="128" t="str">
        <f>IF(AND(D2073="",A2073=""),"",IF(ISBLANK(A2073)," ",VLOOKUP(A2073,'Tabla de equipos'!$B$3:$D$107,3,FALSE)))</f>
        <v/>
      </c>
      <c r="E2073" s="130" t="str">
        <f t="shared" si="33"/>
        <v/>
      </c>
      <c r="F2073" s="24"/>
      <c r="H2073" s="52"/>
      <c r="L2073" s="51"/>
    </row>
    <row r="2074" spans="3:12" ht="21" customHeight="1" x14ac:dyDescent="0.2">
      <c r="C2074" s="128" t="str">
        <f>IF(AND(D2074="",A2074=""),"",IF(ISBLANK(A2074)," ",VLOOKUP(A2074,'Tabla de equipos'!$B$3:$D$107,3,FALSE)))</f>
        <v/>
      </c>
      <c r="E2074" s="130" t="str">
        <f t="shared" si="33"/>
        <v/>
      </c>
      <c r="F2074" s="24"/>
      <c r="H2074" s="52"/>
      <c r="L2074" s="51"/>
    </row>
    <row r="2075" spans="3:12" ht="21" customHeight="1" x14ac:dyDescent="0.2">
      <c r="C2075" s="128" t="str">
        <f>IF(AND(D2075="",A2075=""),"",IF(ISBLANK(A2075)," ",VLOOKUP(A2075,'Tabla de equipos'!$B$3:$D$107,3,FALSE)))</f>
        <v/>
      </c>
      <c r="E2075" s="130" t="str">
        <f t="shared" si="33"/>
        <v/>
      </c>
      <c r="F2075" s="24"/>
      <c r="H2075" s="52"/>
      <c r="L2075" s="51"/>
    </row>
    <row r="2076" spans="3:12" ht="21" customHeight="1" x14ac:dyDescent="0.2">
      <c r="C2076" s="128" t="str">
        <f>IF(AND(D2076="",A2076=""),"",IF(ISBLANK(A2076)," ",VLOOKUP(A2076,'Tabla de equipos'!$B$3:$D$107,3,FALSE)))</f>
        <v/>
      </c>
      <c r="E2076" s="130" t="str">
        <f t="shared" si="33"/>
        <v/>
      </c>
      <c r="F2076" s="24"/>
      <c r="H2076" s="52"/>
      <c r="L2076" s="51"/>
    </row>
    <row r="2077" spans="3:12" ht="21" customHeight="1" x14ac:dyDescent="0.2">
      <c r="C2077" s="128" t="str">
        <f>IF(AND(D2077="",A2077=""),"",IF(ISBLANK(A2077)," ",VLOOKUP(A2077,'Tabla de equipos'!$B$3:$D$107,3,FALSE)))</f>
        <v/>
      </c>
      <c r="E2077" s="130" t="str">
        <f t="shared" si="33"/>
        <v/>
      </c>
      <c r="F2077" s="24"/>
      <c r="H2077" s="52"/>
      <c r="L2077" s="51"/>
    </row>
    <row r="2078" spans="3:12" ht="21" customHeight="1" x14ac:dyDescent="0.2">
      <c r="C2078" s="128" t="str">
        <f>IF(AND(D2078="",A2078=""),"",IF(ISBLANK(A2078)," ",VLOOKUP(A2078,'Tabla de equipos'!$B$3:$D$107,3,FALSE)))</f>
        <v/>
      </c>
      <c r="E2078" s="130" t="str">
        <f t="shared" si="33"/>
        <v/>
      </c>
      <c r="F2078" s="24"/>
      <c r="H2078" s="52"/>
      <c r="L2078" s="51"/>
    </row>
    <row r="2079" spans="3:12" ht="21" customHeight="1" x14ac:dyDescent="0.2">
      <c r="C2079" s="128" t="str">
        <f>IF(AND(D2079="",A2079=""),"",IF(ISBLANK(A2079)," ",VLOOKUP(A2079,'Tabla de equipos'!$B$3:$D$107,3,FALSE)))</f>
        <v/>
      </c>
      <c r="E2079" s="130" t="str">
        <f t="shared" si="33"/>
        <v/>
      </c>
      <c r="F2079" s="24"/>
      <c r="H2079" s="52"/>
      <c r="L2079" s="51"/>
    </row>
    <row r="2080" spans="3:12" ht="21" customHeight="1" x14ac:dyDescent="0.2">
      <c r="C2080" s="128" t="str">
        <f>IF(AND(D2080="",A2080=""),"",IF(ISBLANK(A2080)," ",VLOOKUP(A2080,'Tabla de equipos'!$B$3:$D$107,3,FALSE)))</f>
        <v/>
      </c>
      <c r="E2080" s="130" t="str">
        <f t="shared" si="33"/>
        <v/>
      </c>
      <c r="F2080" s="24"/>
      <c r="H2080" s="52"/>
      <c r="L2080" s="51"/>
    </row>
    <row r="2081" spans="3:12" ht="21" customHeight="1" x14ac:dyDescent="0.2">
      <c r="C2081" s="128" t="str">
        <f>IF(AND(D2081="",A2081=""),"",IF(ISBLANK(A2081)," ",VLOOKUP(A2081,'Tabla de equipos'!$B$3:$D$107,3,FALSE)))</f>
        <v/>
      </c>
      <c r="E2081" s="130" t="str">
        <f t="shared" si="33"/>
        <v/>
      </c>
      <c r="F2081" s="24"/>
      <c r="H2081" s="52"/>
      <c r="L2081" s="51"/>
    </row>
    <row r="2082" spans="3:12" ht="21" customHeight="1" x14ac:dyDescent="0.2">
      <c r="C2082" s="128" t="str">
        <f>IF(AND(D2082="",A2082=""),"",IF(ISBLANK(A2082)," ",VLOOKUP(A2082,'Tabla de equipos'!$B$3:$D$107,3,FALSE)))</f>
        <v/>
      </c>
      <c r="E2082" s="130" t="str">
        <f t="shared" si="33"/>
        <v/>
      </c>
      <c r="F2082" s="24"/>
      <c r="H2082" s="52"/>
      <c r="L2082" s="51"/>
    </row>
    <row r="2083" spans="3:12" ht="21" customHeight="1" x14ac:dyDescent="0.2">
      <c r="C2083" s="128" t="str">
        <f>IF(AND(D2083="",A2083=""),"",IF(ISBLANK(A2083)," ",VLOOKUP(A2083,'Tabla de equipos'!$B$3:$D$107,3,FALSE)))</f>
        <v/>
      </c>
      <c r="E2083" s="130" t="str">
        <f t="shared" si="33"/>
        <v/>
      </c>
      <c r="F2083" s="24"/>
      <c r="H2083" s="52"/>
      <c r="L2083" s="51"/>
    </row>
    <row r="2084" spans="3:12" ht="21" customHeight="1" x14ac:dyDescent="0.2">
      <c r="C2084" s="128" t="str">
        <f>IF(AND(D2084="",A2084=""),"",IF(ISBLANK(A2084)," ",VLOOKUP(A2084,'Tabla de equipos'!$B$3:$D$107,3,FALSE)))</f>
        <v/>
      </c>
      <c r="E2084" s="130" t="str">
        <f t="shared" si="33"/>
        <v/>
      </c>
      <c r="F2084" s="24"/>
      <c r="H2084" s="52"/>
      <c r="L2084" s="51"/>
    </row>
    <row r="2085" spans="3:12" ht="21" customHeight="1" x14ac:dyDescent="0.2">
      <c r="C2085" s="128" t="str">
        <f>IF(AND(D2085="",A2085=""),"",IF(ISBLANK(A2085)," ",VLOOKUP(A2085,'Tabla de equipos'!$B$3:$D$107,3,FALSE)))</f>
        <v/>
      </c>
      <c r="E2085" s="130" t="str">
        <f t="shared" si="33"/>
        <v/>
      </c>
      <c r="F2085" s="24"/>
      <c r="H2085" s="52"/>
      <c r="L2085" s="51"/>
    </row>
    <row r="2086" spans="3:12" ht="21" customHeight="1" x14ac:dyDescent="0.2">
      <c r="C2086" s="128" t="str">
        <f>IF(AND(D2086="",A2086=""),"",IF(ISBLANK(A2086)," ",VLOOKUP(A2086,'Tabla de equipos'!$B$3:$D$107,3,FALSE)))</f>
        <v/>
      </c>
      <c r="E2086" s="130" t="str">
        <f t="shared" si="33"/>
        <v/>
      </c>
      <c r="F2086" s="24"/>
      <c r="H2086" s="52"/>
      <c r="L2086" s="51"/>
    </row>
    <row r="2087" spans="3:12" ht="21" customHeight="1" x14ac:dyDescent="0.2">
      <c r="C2087" s="128" t="str">
        <f>IF(AND(D2087="",A2087=""),"",IF(ISBLANK(A2087)," ",VLOOKUP(A2087,'Tabla de equipos'!$B$3:$D$107,3,FALSE)))</f>
        <v/>
      </c>
      <c r="E2087" s="130" t="str">
        <f t="shared" si="33"/>
        <v/>
      </c>
      <c r="F2087" s="24"/>
      <c r="H2087" s="52"/>
      <c r="L2087" s="51"/>
    </row>
    <row r="2088" spans="3:12" ht="21" customHeight="1" x14ac:dyDescent="0.2">
      <c r="C2088" s="128" t="str">
        <f>IF(AND(D2088="",A2088=""),"",IF(ISBLANK(A2088)," ",VLOOKUP(A2088,'Tabla de equipos'!$B$3:$D$107,3,FALSE)))</f>
        <v/>
      </c>
      <c r="E2088" s="130" t="str">
        <f t="shared" si="33"/>
        <v/>
      </c>
      <c r="F2088" s="24"/>
      <c r="H2088" s="52"/>
      <c r="L2088" s="51"/>
    </row>
    <row r="2089" spans="3:12" ht="21" customHeight="1" x14ac:dyDescent="0.2">
      <c r="C2089" s="128" t="str">
        <f>IF(AND(D2089="",A2089=""),"",IF(ISBLANK(A2089)," ",VLOOKUP(A2089,'Tabla de equipos'!$B$3:$D$107,3,FALSE)))</f>
        <v/>
      </c>
      <c r="E2089" s="130" t="str">
        <f t="shared" si="33"/>
        <v/>
      </c>
      <c r="F2089" s="24"/>
      <c r="H2089" s="52"/>
      <c r="L2089" s="51"/>
    </row>
    <row r="2090" spans="3:12" ht="21" customHeight="1" x14ac:dyDescent="0.2">
      <c r="C2090" s="128" t="str">
        <f>IF(AND(D2090="",A2090=""),"",IF(ISBLANK(A2090)," ",VLOOKUP(A2090,'Tabla de equipos'!$B$3:$D$107,3,FALSE)))</f>
        <v/>
      </c>
      <c r="E2090" s="130" t="str">
        <f t="shared" si="33"/>
        <v/>
      </c>
      <c r="F2090" s="24"/>
      <c r="H2090" s="52"/>
      <c r="L2090" s="51"/>
    </row>
    <row r="2091" spans="3:12" ht="21" customHeight="1" x14ac:dyDescent="0.2">
      <c r="C2091" s="128" t="str">
        <f>IF(AND(D2091="",A2091=""),"",IF(ISBLANK(A2091)," ",VLOOKUP(A2091,'Tabla de equipos'!$B$3:$D$107,3,FALSE)))</f>
        <v/>
      </c>
      <c r="E2091" s="130" t="str">
        <f t="shared" si="33"/>
        <v/>
      </c>
      <c r="F2091" s="24"/>
      <c r="H2091" s="52"/>
      <c r="L2091" s="51"/>
    </row>
    <row r="2092" spans="3:12" ht="21" customHeight="1" x14ac:dyDescent="0.2">
      <c r="C2092" s="128" t="str">
        <f>IF(AND(D2092="",A2092=""),"",IF(ISBLANK(A2092)," ",VLOOKUP(A2092,'Tabla de equipos'!$B$3:$D$107,3,FALSE)))</f>
        <v/>
      </c>
      <c r="E2092" s="130" t="str">
        <f t="shared" si="33"/>
        <v/>
      </c>
      <c r="F2092" s="24"/>
      <c r="H2092" s="52"/>
      <c r="L2092" s="51"/>
    </row>
    <row r="2093" spans="3:12" ht="21" customHeight="1" x14ac:dyDescent="0.2">
      <c r="C2093" s="128" t="str">
        <f>IF(AND(D2093="",A2093=""),"",IF(ISBLANK(A2093)," ",VLOOKUP(A2093,'Tabla de equipos'!$B$3:$D$107,3,FALSE)))</f>
        <v/>
      </c>
      <c r="E2093" s="130" t="str">
        <f t="shared" si="33"/>
        <v/>
      </c>
      <c r="F2093" s="24"/>
      <c r="H2093" s="52"/>
      <c r="L2093" s="51"/>
    </row>
    <row r="2094" spans="3:12" ht="21" customHeight="1" x14ac:dyDescent="0.2">
      <c r="C2094" s="128" t="str">
        <f>IF(AND(D2094="",A2094=""),"",IF(ISBLANK(A2094)," ",VLOOKUP(A2094,'Tabla de equipos'!$B$3:$D$107,3,FALSE)))</f>
        <v/>
      </c>
      <c r="E2094" s="130" t="str">
        <f t="shared" si="33"/>
        <v/>
      </c>
      <c r="F2094" s="24"/>
      <c r="H2094" s="52"/>
      <c r="L2094" s="51"/>
    </row>
    <row r="2095" spans="3:12" ht="21" customHeight="1" x14ac:dyDescent="0.2">
      <c r="C2095" s="128" t="str">
        <f>IF(AND(D2095="",A2095=""),"",IF(ISBLANK(A2095)," ",VLOOKUP(A2095,'Tabla de equipos'!$B$3:$D$107,3,FALSE)))</f>
        <v/>
      </c>
      <c r="E2095" s="130" t="str">
        <f t="shared" si="33"/>
        <v/>
      </c>
      <c r="F2095" s="24"/>
      <c r="H2095" s="52"/>
      <c r="L2095" s="51"/>
    </row>
    <row r="2096" spans="3:12" ht="21" customHeight="1" x14ac:dyDescent="0.2">
      <c r="C2096" s="128" t="str">
        <f>IF(AND(D2096="",A2096=""),"",IF(ISBLANK(A2096)," ",VLOOKUP(A2096,'Tabla de equipos'!$B$3:$D$107,3,FALSE)))</f>
        <v/>
      </c>
      <c r="E2096" s="130" t="str">
        <f t="shared" si="33"/>
        <v/>
      </c>
      <c r="F2096" s="24"/>
      <c r="H2096" s="52"/>
      <c r="L2096" s="51"/>
    </row>
    <row r="2097" spans="3:12" ht="21" customHeight="1" x14ac:dyDescent="0.2">
      <c r="C2097" s="128" t="str">
        <f>IF(AND(D2097="",A2097=""),"",IF(ISBLANK(A2097)," ",VLOOKUP(A2097,'Tabla de equipos'!$B$3:$D$107,3,FALSE)))</f>
        <v/>
      </c>
      <c r="E2097" s="130" t="str">
        <f t="shared" si="33"/>
        <v/>
      </c>
      <c r="F2097" s="24"/>
      <c r="H2097" s="52"/>
      <c r="L2097" s="51"/>
    </row>
    <row r="2098" spans="3:12" ht="21" customHeight="1" x14ac:dyDescent="0.2">
      <c r="C2098" s="128" t="str">
        <f>IF(AND(D2098="",A2098=""),"",IF(ISBLANK(A2098)," ",VLOOKUP(A2098,'Tabla de equipos'!$B$3:$D$107,3,FALSE)))</f>
        <v/>
      </c>
      <c r="E2098" s="130" t="str">
        <f t="shared" si="33"/>
        <v/>
      </c>
      <c r="F2098" s="24"/>
      <c r="H2098" s="52"/>
      <c r="L2098" s="51"/>
    </row>
    <row r="2099" spans="3:12" ht="21" customHeight="1" x14ac:dyDescent="0.2">
      <c r="C2099" s="128" t="str">
        <f>IF(AND(D2099="",A2099=""),"",IF(ISBLANK(A2099)," ",VLOOKUP(A2099,'Tabla de equipos'!$B$3:$D$107,3,FALSE)))</f>
        <v/>
      </c>
      <c r="E2099" s="130" t="str">
        <f t="shared" si="33"/>
        <v/>
      </c>
      <c r="F2099" s="24"/>
      <c r="H2099" s="52"/>
      <c r="L2099" s="51"/>
    </row>
    <row r="2100" spans="3:12" ht="21" customHeight="1" x14ac:dyDescent="0.2">
      <c r="C2100" s="128" t="str">
        <f>IF(AND(D2100="",A2100=""),"",IF(ISBLANK(A2100)," ",VLOOKUP(A2100,'Tabla de equipos'!$B$3:$D$107,3,FALSE)))</f>
        <v/>
      </c>
      <c r="E2100" s="130" t="str">
        <f t="shared" si="33"/>
        <v/>
      </c>
      <c r="F2100" s="24"/>
      <c r="H2100" s="52"/>
      <c r="L2100" s="51"/>
    </row>
    <row r="2101" spans="3:12" ht="21" customHeight="1" x14ac:dyDescent="0.2">
      <c r="C2101" s="128" t="str">
        <f>IF(AND(D2101="",A2101=""),"",IF(ISBLANK(A2101)," ",VLOOKUP(A2101,'Tabla de equipos'!$B$3:$D$107,3,FALSE)))</f>
        <v/>
      </c>
      <c r="E2101" s="130" t="str">
        <f t="shared" si="33"/>
        <v/>
      </c>
      <c r="F2101" s="24"/>
      <c r="H2101" s="52"/>
      <c r="L2101" s="51"/>
    </row>
    <row r="2102" spans="3:12" ht="21" customHeight="1" x14ac:dyDescent="0.2">
      <c r="C2102" s="128" t="str">
        <f>IF(AND(D2102="",A2102=""),"",IF(ISBLANK(A2102)," ",VLOOKUP(A2102,'Tabla de equipos'!$B$3:$D$107,3,FALSE)))</f>
        <v/>
      </c>
      <c r="E2102" s="130" t="str">
        <f t="shared" si="33"/>
        <v/>
      </c>
      <c r="F2102" s="24"/>
      <c r="H2102" s="52"/>
      <c r="L2102" s="51"/>
    </row>
    <row r="2103" spans="3:12" ht="21" customHeight="1" x14ac:dyDescent="0.2">
      <c r="C2103" s="128" t="str">
        <f>IF(AND(D2103="",A2103=""),"",IF(ISBLANK(A2103)," ",VLOOKUP(A2103,'Tabla de equipos'!$B$3:$D$107,3,FALSE)))</f>
        <v/>
      </c>
      <c r="E2103" s="130" t="str">
        <f t="shared" si="33"/>
        <v/>
      </c>
      <c r="F2103" s="24"/>
      <c r="H2103" s="52"/>
      <c r="L2103" s="51"/>
    </row>
    <row r="2104" spans="3:12" ht="21" customHeight="1" x14ac:dyDescent="0.2">
      <c r="C2104" s="128" t="str">
        <f>IF(AND(D2104="",A2104=""),"",IF(ISBLANK(A2104)," ",VLOOKUP(A2104,'Tabla de equipos'!$B$3:$D$107,3,FALSE)))</f>
        <v/>
      </c>
      <c r="E2104" s="130" t="str">
        <f t="shared" si="33"/>
        <v/>
      </c>
      <c r="F2104" s="24"/>
      <c r="H2104" s="52"/>
      <c r="L2104" s="51"/>
    </row>
    <row r="2105" spans="3:12" ht="21" customHeight="1" x14ac:dyDescent="0.2">
      <c r="C2105" s="128" t="str">
        <f>IF(AND(D2105="",A2105=""),"",IF(ISBLANK(A2105)," ",VLOOKUP(A2105,'Tabla de equipos'!$B$3:$D$107,3,FALSE)))</f>
        <v/>
      </c>
      <c r="E2105" s="130" t="str">
        <f t="shared" si="33"/>
        <v/>
      </c>
      <c r="F2105" s="24"/>
      <c r="H2105" s="52"/>
      <c r="L2105" s="51"/>
    </row>
    <row r="2106" spans="3:12" ht="21" customHeight="1" x14ac:dyDescent="0.2">
      <c r="C2106" s="128" t="str">
        <f>IF(AND(D2106="",A2106=""),"",IF(ISBLANK(A2106)," ",VLOOKUP(A2106,'Tabla de equipos'!$B$3:$D$107,3,FALSE)))</f>
        <v/>
      </c>
      <c r="E2106" s="130" t="str">
        <f t="shared" si="33"/>
        <v/>
      </c>
      <c r="F2106" s="24"/>
      <c r="H2106" s="52"/>
      <c r="L2106" s="51"/>
    </row>
    <row r="2107" spans="3:12" ht="21" customHeight="1" x14ac:dyDescent="0.2">
      <c r="C2107" s="128" t="str">
        <f>IF(AND(D2107="",A2107=""),"",IF(ISBLANK(A2107)," ",VLOOKUP(A2107,'Tabla de equipos'!$B$3:$D$107,3,FALSE)))</f>
        <v/>
      </c>
      <c r="E2107" s="130" t="str">
        <f t="shared" si="33"/>
        <v/>
      </c>
      <c r="F2107" s="24"/>
      <c r="H2107" s="52"/>
      <c r="L2107" s="51"/>
    </row>
    <row r="2108" spans="3:12" ht="21" customHeight="1" x14ac:dyDescent="0.2">
      <c r="C2108" s="128" t="str">
        <f>IF(AND(D2108="",A2108=""),"",IF(ISBLANK(A2108)," ",VLOOKUP(A2108,'Tabla de equipos'!$B$3:$D$107,3,FALSE)))</f>
        <v/>
      </c>
      <c r="E2108" s="130" t="str">
        <f t="shared" si="33"/>
        <v/>
      </c>
      <c r="F2108" s="24"/>
      <c r="H2108" s="52"/>
      <c r="L2108" s="51"/>
    </row>
    <row r="2109" spans="3:12" ht="21" customHeight="1" x14ac:dyDescent="0.2">
      <c r="C2109" s="128" t="str">
        <f>IF(AND(D2109="",A2109=""),"",IF(ISBLANK(A2109)," ",VLOOKUP(A2109,'Tabla de equipos'!$B$3:$D$107,3,FALSE)))</f>
        <v/>
      </c>
      <c r="E2109" s="130" t="str">
        <f t="shared" si="33"/>
        <v/>
      </c>
      <c r="F2109" s="24"/>
      <c r="H2109" s="52"/>
      <c r="L2109" s="51"/>
    </row>
    <row r="2110" spans="3:12" ht="21" customHeight="1" x14ac:dyDescent="0.2">
      <c r="C2110" s="128" t="str">
        <f>IF(AND(D2110="",A2110=""),"",IF(ISBLANK(A2110)," ",VLOOKUP(A2110,'Tabla de equipos'!$B$3:$D$107,3,FALSE)))</f>
        <v/>
      </c>
      <c r="E2110" s="130" t="str">
        <f t="shared" si="33"/>
        <v/>
      </c>
      <c r="F2110" s="24"/>
      <c r="H2110" s="52"/>
      <c r="L2110" s="51"/>
    </row>
    <row r="2111" spans="3:12" ht="21" customHeight="1" x14ac:dyDescent="0.2">
      <c r="C2111" s="128" t="str">
        <f>IF(AND(D2111="",A2111=""),"",IF(ISBLANK(A2111)," ",VLOOKUP(A2111,'Tabla de equipos'!$B$3:$D$107,3,FALSE)))</f>
        <v/>
      </c>
      <c r="E2111" s="130" t="str">
        <f t="shared" si="33"/>
        <v/>
      </c>
      <c r="F2111" s="24"/>
      <c r="H2111" s="52"/>
      <c r="L2111" s="51"/>
    </row>
    <row r="2112" spans="3:12" ht="21" customHeight="1" x14ac:dyDescent="0.2">
      <c r="C2112" s="128" t="str">
        <f>IF(AND(D2112="",A2112=""),"",IF(ISBLANK(A2112)," ",VLOOKUP(A2112,'Tabla de equipos'!$B$3:$D$107,3,FALSE)))</f>
        <v/>
      </c>
      <c r="E2112" s="130" t="str">
        <f t="shared" si="33"/>
        <v/>
      </c>
      <c r="F2112" s="24"/>
      <c r="H2112" s="52"/>
      <c r="L2112" s="51"/>
    </row>
    <row r="2113" spans="3:12" ht="21" customHeight="1" x14ac:dyDescent="0.2">
      <c r="C2113" s="128" t="str">
        <f>IF(AND(D2113="",A2113=""),"",IF(ISBLANK(A2113)," ",VLOOKUP(A2113,'Tabla de equipos'!$B$3:$D$107,3,FALSE)))</f>
        <v/>
      </c>
      <c r="E2113" s="130" t="str">
        <f t="shared" si="33"/>
        <v/>
      </c>
      <c r="F2113" s="24"/>
      <c r="H2113" s="52"/>
      <c r="L2113" s="51"/>
    </row>
    <row r="2114" spans="3:12" ht="21" customHeight="1" x14ac:dyDescent="0.2">
      <c r="C2114" s="128" t="str">
        <f>IF(AND(D2114="",A2114=""),"",IF(ISBLANK(A2114)," ",VLOOKUP(A2114,'Tabla de equipos'!$B$3:$D$107,3,FALSE)))</f>
        <v/>
      </c>
      <c r="E2114" s="130" t="str">
        <f t="shared" si="33"/>
        <v/>
      </c>
      <c r="F2114" s="24"/>
      <c r="H2114" s="52"/>
      <c r="L2114" s="51"/>
    </row>
    <row r="2115" spans="3:12" ht="21" customHeight="1" x14ac:dyDescent="0.2">
      <c r="C2115" s="128" t="str">
        <f>IF(AND(D2115="",A2115=""),"",IF(ISBLANK(A2115)," ",VLOOKUP(A2115,'Tabla de equipos'!$B$3:$D$107,3,FALSE)))</f>
        <v/>
      </c>
      <c r="E2115" s="130" t="str">
        <f t="shared" si="33"/>
        <v/>
      </c>
      <c r="F2115" s="24"/>
      <c r="H2115" s="52"/>
      <c r="L2115" s="51"/>
    </row>
    <row r="2116" spans="3:12" ht="21" customHeight="1" x14ac:dyDescent="0.2">
      <c r="C2116" s="128" t="str">
        <f>IF(AND(D2116="",A2116=""),"",IF(ISBLANK(A2116)," ",VLOOKUP(A2116,'Tabla de equipos'!$B$3:$D$107,3,FALSE)))</f>
        <v/>
      </c>
      <c r="E2116" s="130" t="str">
        <f t="shared" si="33"/>
        <v/>
      </c>
      <c r="F2116" s="24"/>
      <c r="H2116" s="52"/>
      <c r="L2116" s="51"/>
    </row>
    <row r="2117" spans="3:12" ht="21" customHeight="1" x14ac:dyDescent="0.2">
      <c r="C2117" s="128" t="str">
        <f>IF(AND(D2117="",A2117=""),"",IF(ISBLANK(A2117)," ",VLOOKUP(A2117,'Tabla de equipos'!$B$3:$D$107,3,FALSE)))</f>
        <v/>
      </c>
      <c r="E2117" s="130" t="str">
        <f t="shared" si="33"/>
        <v/>
      </c>
      <c r="F2117" s="24"/>
      <c r="H2117" s="52"/>
      <c r="L2117" s="51"/>
    </row>
    <row r="2118" spans="3:12" ht="21" customHeight="1" x14ac:dyDescent="0.2">
      <c r="C2118" s="128" t="str">
        <f>IF(AND(D2118="",A2118=""),"",IF(ISBLANK(A2118)," ",VLOOKUP(A2118,'Tabla de equipos'!$B$3:$D$107,3,FALSE)))</f>
        <v/>
      </c>
      <c r="E2118" s="130" t="str">
        <f t="shared" si="33"/>
        <v/>
      </c>
      <c r="F2118" s="24"/>
      <c r="H2118" s="52"/>
      <c r="L2118" s="51"/>
    </row>
    <row r="2119" spans="3:12" ht="21" customHeight="1" x14ac:dyDescent="0.2">
      <c r="C2119" s="128" t="str">
        <f>IF(AND(D2119="",A2119=""),"",IF(ISBLANK(A2119)," ",VLOOKUP(A2119,'Tabla de equipos'!$B$3:$D$107,3,FALSE)))</f>
        <v/>
      </c>
      <c r="E2119" s="130" t="str">
        <f t="shared" si="33"/>
        <v/>
      </c>
      <c r="F2119" s="24"/>
      <c r="H2119" s="52"/>
      <c r="L2119" s="51"/>
    </row>
    <row r="2120" spans="3:12" ht="21" customHeight="1" x14ac:dyDescent="0.2">
      <c r="C2120" s="128" t="str">
        <f>IF(AND(D2120="",A2120=""),"",IF(ISBLANK(A2120)," ",VLOOKUP(A2120,'Tabla de equipos'!$B$3:$D$107,3,FALSE)))</f>
        <v/>
      </c>
      <c r="E2120" s="130" t="str">
        <f t="shared" si="33"/>
        <v/>
      </c>
      <c r="F2120" s="24"/>
      <c r="H2120" s="52"/>
      <c r="L2120" s="51"/>
    </row>
    <row r="2121" spans="3:12" ht="21" customHeight="1" x14ac:dyDescent="0.2">
      <c r="C2121" s="128" t="str">
        <f>IF(AND(D2121="",A2121=""),"",IF(ISBLANK(A2121)," ",VLOOKUP(A2121,'Tabla de equipos'!$B$3:$D$107,3,FALSE)))</f>
        <v/>
      </c>
      <c r="E2121" s="130" t="str">
        <f t="shared" si="33"/>
        <v/>
      </c>
      <c r="F2121" s="24"/>
      <c r="H2121" s="52"/>
      <c r="L2121" s="51"/>
    </row>
    <row r="2122" spans="3:12" ht="21" customHeight="1" x14ac:dyDescent="0.2">
      <c r="C2122" s="128" t="str">
        <f>IF(AND(D2122="",A2122=""),"",IF(ISBLANK(A2122)," ",VLOOKUP(A2122,'Tabla de equipos'!$B$3:$D$107,3,FALSE)))</f>
        <v/>
      </c>
      <c r="E2122" s="130" t="str">
        <f t="shared" si="33"/>
        <v/>
      </c>
      <c r="F2122" s="24"/>
      <c r="H2122" s="52"/>
      <c r="L2122" s="51"/>
    </row>
    <row r="2123" spans="3:12" ht="21" customHeight="1" x14ac:dyDescent="0.2">
      <c r="C2123" s="128" t="str">
        <f>IF(AND(D2123="",A2123=""),"",IF(ISBLANK(A2123)," ",VLOOKUP(A2123,'Tabla de equipos'!$B$3:$D$107,3,FALSE)))</f>
        <v/>
      </c>
      <c r="E2123" s="130" t="str">
        <f t="shared" si="33"/>
        <v/>
      </c>
      <c r="F2123" s="24"/>
      <c r="H2123" s="52"/>
      <c r="L2123" s="51"/>
    </row>
    <row r="2124" spans="3:12" ht="21" customHeight="1" x14ac:dyDescent="0.2">
      <c r="C2124" s="128" t="str">
        <f>IF(AND(D2124="",A2124=""),"",IF(ISBLANK(A2124)," ",VLOOKUP(A2124,'Tabla de equipos'!$B$3:$D$107,3,FALSE)))</f>
        <v/>
      </c>
      <c r="E2124" s="130" t="str">
        <f t="shared" si="33"/>
        <v/>
      </c>
      <c r="F2124" s="24"/>
      <c r="H2124" s="52"/>
      <c r="L2124" s="51"/>
    </row>
    <row r="2125" spans="3:12" ht="21" customHeight="1" x14ac:dyDescent="0.2">
      <c r="C2125" s="128" t="str">
        <f>IF(AND(D2125="",A2125=""),"",IF(ISBLANK(A2125)," ",VLOOKUP(A2125,'Tabla de equipos'!$B$3:$D$107,3,FALSE)))</f>
        <v/>
      </c>
      <c r="E2125" s="130" t="str">
        <f t="shared" si="33"/>
        <v/>
      </c>
      <c r="F2125" s="24"/>
      <c r="H2125" s="52"/>
      <c r="L2125" s="51"/>
    </row>
    <row r="2126" spans="3:12" ht="21" customHeight="1" x14ac:dyDescent="0.2">
      <c r="C2126" s="128" t="str">
        <f>IF(AND(D2126="",A2126=""),"",IF(ISBLANK(A2126)," ",VLOOKUP(A2126,'Tabla de equipos'!$B$3:$D$107,3,FALSE)))</f>
        <v/>
      </c>
      <c r="E2126" s="130" t="str">
        <f t="shared" si="33"/>
        <v/>
      </c>
      <c r="F2126" s="24"/>
      <c r="H2126" s="52"/>
      <c r="L2126" s="51"/>
    </row>
    <row r="2127" spans="3:12" ht="21" customHeight="1" x14ac:dyDescent="0.2">
      <c r="C2127" s="128" t="str">
        <f>IF(AND(D2127="",A2127=""),"",IF(ISBLANK(A2127)," ",VLOOKUP(A2127,'Tabla de equipos'!$B$3:$D$107,3,FALSE)))</f>
        <v/>
      </c>
      <c r="E2127" s="130" t="str">
        <f t="shared" si="33"/>
        <v/>
      </c>
      <c r="F2127" s="24"/>
      <c r="H2127" s="52"/>
      <c r="L2127" s="51"/>
    </row>
    <row r="2128" spans="3:12" ht="21" customHeight="1" x14ac:dyDescent="0.2">
      <c r="C2128" s="128" t="str">
        <f>IF(AND(D2128="",A2128=""),"",IF(ISBLANK(A2128)," ",VLOOKUP(A2128,'Tabla de equipos'!$B$3:$D$107,3,FALSE)))</f>
        <v/>
      </c>
      <c r="E2128" s="130" t="str">
        <f t="shared" si="33"/>
        <v/>
      </c>
      <c r="F2128" s="24"/>
      <c r="H2128" s="52"/>
      <c r="L2128" s="51"/>
    </row>
    <row r="2129" spans="3:12" ht="21" customHeight="1" x14ac:dyDescent="0.2">
      <c r="C2129" s="128" t="str">
        <f>IF(AND(D2129="",A2129=""),"",IF(ISBLANK(A2129)," ",VLOOKUP(A2129,'Tabla de equipos'!$B$3:$D$107,3,FALSE)))</f>
        <v/>
      </c>
      <c r="E2129" s="130" t="str">
        <f t="shared" si="33"/>
        <v/>
      </c>
      <c r="F2129" s="24"/>
      <c r="H2129" s="52"/>
      <c r="L2129" s="51"/>
    </row>
    <row r="2130" spans="3:12" ht="21" customHeight="1" x14ac:dyDescent="0.2">
      <c r="C2130" s="128" t="str">
        <f>IF(AND(D2130="",A2130=""),"",IF(ISBLANK(A2130)," ",VLOOKUP(A2130,'Tabla de equipos'!$B$3:$D$107,3,FALSE)))</f>
        <v/>
      </c>
      <c r="E2130" s="130" t="str">
        <f t="shared" ref="E2130:E2193" si="34">IF(AND(D2130="",A2130=""),"",IF(AND(A2130="",D2130&gt;0),"Falta especificar equipo/soporte",IF(AND(D2130&gt;0,A2130&lt;&gt;""),"","Falta incluir unidades")))</f>
        <v/>
      </c>
      <c r="F2130" s="24"/>
      <c r="H2130" s="52"/>
      <c r="L2130" s="51"/>
    </row>
    <row r="2131" spans="3:12" ht="21" customHeight="1" x14ac:dyDescent="0.2">
      <c r="C2131" s="128" t="str">
        <f>IF(AND(D2131="",A2131=""),"",IF(ISBLANK(A2131)," ",VLOOKUP(A2131,'Tabla de equipos'!$B$3:$D$107,3,FALSE)))</f>
        <v/>
      </c>
      <c r="E2131" s="130" t="str">
        <f t="shared" si="34"/>
        <v/>
      </c>
      <c r="F2131" s="24"/>
      <c r="H2131" s="52"/>
      <c r="L2131" s="51"/>
    </row>
    <row r="2132" spans="3:12" ht="21" customHeight="1" x14ac:dyDescent="0.2">
      <c r="C2132" s="128" t="str">
        <f>IF(AND(D2132="",A2132=""),"",IF(ISBLANK(A2132)," ",VLOOKUP(A2132,'Tabla de equipos'!$B$3:$D$107,3,FALSE)))</f>
        <v/>
      </c>
      <c r="E2132" s="130" t="str">
        <f t="shared" si="34"/>
        <v/>
      </c>
      <c r="F2132" s="24"/>
      <c r="H2132" s="52"/>
      <c r="L2132" s="51"/>
    </row>
    <row r="2133" spans="3:12" ht="21" customHeight="1" x14ac:dyDescent="0.2">
      <c r="C2133" s="128" t="str">
        <f>IF(AND(D2133="",A2133=""),"",IF(ISBLANK(A2133)," ",VLOOKUP(A2133,'Tabla de equipos'!$B$3:$D$107,3,FALSE)))</f>
        <v/>
      </c>
      <c r="E2133" s="130" t="str">
        <f t="shared" si="34"/>
        <v/>
      </c>
      <c r="F2133" s="24"/>
      <c r="H2133" s="52"/>
      <c r="L2133" s="51"/>
    </row>
    <row r="2134" spans="3:12" ht="21" customHeight="1" x14ac:dyDescent="0.2">
      <c r="C2134" s="128" t="str">
        <f>IF(AND(D2134="",A2134=""),"",IF(ISBLANK(A2134)," ",VLOOKUP(A2134,'Tabla de equipos'!$B$3:$D$107,3,FALSE)))</f>
        <v/>
      </c>
      <c r="E2134" s="130" t="str">
        <f t="shared" si="34"/>
        <v/>
      </c>
      <c r="F2134" s="24"/>
      <c r="H2134" s="52"/>
      <c r="L2134" s="51"/>
    </row>
    <row r="2135" spans="3:12" ht="21" customHeight="1" x14ac:dyDescent="0.2">
      <c r="C2135" s="128" t="str">
        <f>IF(AND(D2135="",A2135=""),"",IF(ISBLANK(A2135)," ",VLOOKUP(A2135,'Tabla de equipos'!$B$3:$D$107,3,FALSE)))</f>
        <v/>
      </c>
      <c r="E2135" s="130" t="str">
        <f t="shared" si="34"/>
        <v/>
      </c>
      <c r="F2135" s="24"/>
      <c r="H2135" s="52"/>
      <c r="L2135" s="51"/>
    </row>
    <row r="2136" spans="3:12" ht="21" customHeight="1" x14ac:dyDescent="0.2">
      <c r="C2136" s="128" t="str">
        <f>IF(AND(D2136="",A2136=""),"",IF(ISBLANK(A2136)," ",VLOOKUP(A2136,'Tabla de equipos'!$B$3:$D$107,3,FALSE)))</f>
        <v/>
      </c>
      <c r="E2136" s="130" t="str">
        <f t="shared" si="34"/>
        <v/>
      </c>
      <c r="F2136" s="24"/>
      <c r="H2136" s="52"/>
      <c r="L2136" s="51"/>
    </row>
    <row r="2137" spans="3:12" ht="21" customHeight="1" x14ac:dyDescent="0.2">
      <c r="C2137" s="128" t="str">
        <f>IF(AND(D2137="",A2137=""),"",IF(ISBLANK(A2137)," ",VLOOKUP(A2137,'Tabla de equipos'!$B$3:$D$107,3,FALSE)))</f>
        <v/>
      </c>
      <c r="E2137" s="130" t="str">
        <f t="shared" si="34"/>
        <v/>
      </c>
      <c r="F2137" s="24"/>
      <c r="H2137" s="52"/>
      <c r="L2137" s="51"/>
    </row>
    <row r="2138" spans="3:12" ht="21" customHeight="1" x14ac:dyDescent="0.2">
      <c r="C2138" s="128" t="str">
        <f>IF(AND(D2138="",A2138=""),"",IF(ISBLANK(A2138)," ",VLOOKUP(A2138,'Tabla de equipos'!$B$3:$D$107,3,FALSE)))</f>
        <v/>
      </c>
      <c r="E2138" s="130" t="str">
        <f t="shared" si="34"/>
        <v/>
      </c>
      <c r="F2138" s="24"/>
      <c r="H2138" s="52"/>
      <c r="L2138" s="51"/>
    </row>
    <row r="2139" spans="3:12" ht="21" customHeight="1" x14ac:dyDescent="0.2">
      <c r="C2139" s="128" t="str">
        <f>IF(AND(D2139="",A2139=""),"",IF(ISBLANK(A2139)," ",VLOOKUP(A2139,'Tabla de equipos'!$B$3:$D$107,3,FALSE)))</f>
        <v/>
      </c>
      <c r="E2139" s="130" t="str">
        <f t="shared" si="34"/>
        <v/>
      </c>
      <c r="F2139" s="24"/>
      <c r="H2139" s="52"/>
      <c r="L2139" s="51"/>
    </row>
    <row r="2140" spans="3:12" ht="21" customHeight="1" x14ac:dyDescent="0.2">
      <c r="C2140" s="128" t="str">
        <f>IF(AND(D2140="",A2140=""),"",IF(ISBLANK(A2140)," ",VLOOKUP(A2140,'Tabla de equipos'!$B$3:$D$107,3,FALSE)))</f>
        <v/>
      </c>
      <c r="E2140" s="130" t="str">
        <f t="shared" si="34"/>
        <v/>
      </c>
      <c r="F2140" s="24"/>
      <c r="H2140" s="52"/>
      <c r="L2140" s="51"/>
    </row>
    <row r="2141" spans="3:12" ht="21" customHeight="1" x14ac:dyDescent="0.2">
      <c r="C2141" s="128" t="str">
        <f>IF(AND(D2141="",A2141=""),"",IF(ISBLANK(A2141)," ",VLOOKUP(A2141,'Tabla de equipos'!$B$3:$D$107,3,FALSE)))</f>
        <v/>
      </c>
      <c r="E2141" s="130" t="str">
        <f t="shared" si="34"/>
        <v/>
      </c>
      <c r="F2141" s="24"/>
      <c r="H2141" s="52"/>
      <c r="L2141" s="51"/>
    </row>
    <row r="2142" spans="3:12" ht="21" customHeight="1" x14ac:dyDescent="0.2">
      <c r="C2142" s="128" t="str">
        <f>IF(AND(D2142="",A2142=""),"",IF(ISBLANK(A2142)," ",VLOOKUP(A2142,'Tabla de equipos'!$B$3:$D$107,3,FALSE)))</f>
        <v/>
      </c>
      <c r="E2142" s="130" t="str">
        <f t="shared" si="34"/>
        <v/>
      </c>
      <c r="F2142" s="24"/>
      <c r="H2142" s="52"/>
      <c r="L2142" s="51"/>
    </row>
    <row r="2143" spans="3:12" ht="21" customHeight="1" x14ac:dyDescent="0.2">
      <c r="C2143" s="128" t="str">
        <f>IF(AND(D2143="",A2143=""),"",IF(ISBLANK(A2143)," ",VLOOKUP(A2143,'Tabla de equipos'!$B$3:$D$107,3,FALSE)))</f>
        <v/>
      </c>
      <c r="E2143" s="130" t="str">
        <f t="shared" si="34"/>
        <v/>
      </c>
      <c r="F2143" s="24"/>
      <c r="H2143" s="52"/>
      <c r="L2143" s="51"/>
    </row>
    <row r="2144" spans="3:12" ht="21" customHeight="1" x14ac:dyDescent="0.2">
      <c r="C2144" s="128" t="str">
        <f>IF(AND(D2144="",A2144=""),"",IF(ISBLANK(A2144)," ",VLOOKUP(A2144,'Tabla de equipos'!$B$3:$D$107,3,FALSE)))</f>
        <v/>
      </c>
      <c r="E2144" s="130" t="str">
        <f t="shared" si="34"/>
        <v/>
      </c>
      <c r="F2144" s="24"/>
      <c r="H2144" s="52"/>
      <c r="L2144" s="51"/>
    </row>
    <row r="2145" spans="3:12" ht="21" customHeight="1" x14ac:dyDescent="0.2">
      <c r="C2145" s="128" t="str">
        <f>IF(AND(D2145="",A2145=""),"",IF(ISBLANK(A2145)," ",VLOOKUP(A2145,'Tabla de equipos'!$B$3:$D$107,3,FALSE)))</f>
        <v/>
      </c>
      <c r="E2145" s="130" t="str">
        <f t="shared" si="34"/>
        <v/>
      </c>
      <c r="F2145" s="24"/>
      <c r="H2145" s="52"/>
      <c r="L2145" s="51"/>
    </row>
    <row r="2146" spans="3:12" ht="21" customHeight="1" x14ac:dyDescent="0.2">
      <c r="C2146" s="128" t="str">
        <f>IF(AND(D2146="",A2146=""),"",IF(ISBLANK(A2146)," ",VLOOKUP(A2146,'Tabla de equipos'!$B$3:$D$107,3,FALSE)))</f>
        <v/>
      </c>
      <c r="E2146" s="130" t="str">
        <f t="shared" si="34"/>
        <v/>
      </c>
      <c r="F2146" s="24"/>
      <c r="H2146" s="52"/>
      <c r="L2146" s="51"/>
    </row>
    <row r="2147" spans="3:12" ht="21" customHeight="1" x14ac:dyDescent="0.2">
      <c r="C2147" s="128" t="str">
        <f>IF(AND(D2147="",A2147=""),"",IF(ISBLANK(A2147)," ",VLOOKUP(A2147,'Tabla de equipos'!$B$3:$D$107,3,FALSE)))</f>
        <v/>
      </c>
      <c r="E2147" s="130" t="str">
        <f t="shared" si="34"/>
        <v/>
      </c>
      <c r="F2147" s="24"/>
      <c r="H2147" s="52"/>
      <c r="L2147" s="51"/>
    </row>
    <row r="2148" spans="3:12" ht="21" customHeight="1" x14ac:dyDescent="0.2">
      <c r="C2148" s="128" t="str">
        <f>IF(AND(D2148="",A2148=""),"",IF(ISBLANK(A2148)," ",VLOOKUP(A2148,'Tabla de equipos'!$B$3:$D$107,3,FALSE)))</f>
        <v/>
      </c>
      <c r="E2148" s="130" t="str">
        <f t="shared" si="34"/>
        <v/>
      </c>
      <c r="F2148" s="24"/>
      <c r="H2148" s="52"/>
      <c r="L2148" s="51"/>
    </row>
    <row r="2149" spans="3:12" ht="21" customHeight="1" x14ac:dyDescent="0.2">
      <c r="C2149" s="128" t="str">
        <f>IF(AND(D2149="",A2149=""),"",IF(ISBLANK(A2149)," ",VLOOKUP(A2149,'Tabla de equipos'!$B$3:$D$107,3,FALSE)))</f>
        <v/>
      </c>
      <c r="E2149" s="130" t="str">
        <f t="shared" si="34"/>
        <v/>
      </c>
      <c r="F2149" s="24"/>
      <c r="H2149" s="52"/>
      <c r="L2149" s="51"/>
    </row>
    <row r="2150" spans="3:12" ht="21" customHeight="1" x14ac:dyDescent="0.2">
      <c r="C2150" s="128" t="str">
        <f>IF(AND(D2150="",A2150=""),"",IF(ISBLANK(A2150)," ",VLOOKUP(A2150,'Tabla de equipos'!$B$3:$D$107,3,FALSE)))</f>
        <v/>
      </c>
      <c r="E2150" s="130" t="str">
        <f t="shared" si="34"/>
        <v/>
      </c>
      <c r="F2150" s="24"/>
      <c r="H2150" s="52"/>
      <c r="L2150" s="51"/>
    </row>
    <row r="2151" spans="3:12" ht="21" customHeight="1" x14ac:dyDescent="0.2">
      <c r="C2151" s="128" t="str">
        <f>IF(AND(D2151="",A2151=""),"",IF(ISBLANK(A2151)," ",VLOOKUP(A2151,'Tabla de equipos'!$B$3:$D$107,3,FALSE)))</f>
        <v/>
      </c>
      <c r="E2151" s="130" t="str">
        <f t="shared" si="34"/>
        <v/>
      </c>
      <c r="F2151" s="24"/>
      <c r="H2151" s="52"/>
      <c r="L2151" s="51"/>
    </row>
    <row r="2152" spans="3:12" ht="21" customHeight="1" x14ac:dyDescent="0.2">
      <c r="C2152" s="128" t="str">
        <f>IF(AND(D2152="",A2152=""),"",IF(ISBLANK(A2152)," ",VLOOKUP(A2152,'Tabla de equipos'!$B$3:$D$107,3,FALSE)))</f>
        <v/>
      </c>
      <c r="E2152" s="130" t="str">
        <f t="shared" si="34"/>
        <v/>
      </c>
      <c r="F2152" s="24"/>
      <c r="H2152" s="52"/>
      <c r="L2152" s="51"/>
    </row>
    <row r="2153" spans="3:12" ht="21" customHeight="1" x14ac:dyDescent="0.2">
      <c r="C2153" s="128" t="str">
        <f>IF(AND(D2153="",A2153=""),"",IF(ISBLANK(A2153)," ",VLOOKUP(A2153,'Tabla de equipos'!$B$3:$D$107,3,FALSE)))</f>
        <v/>
      </c>
      <c r="E2153" s="130" t="str">
        <f t="shared" si="34"/>
        <v/>
      </c>
      <c r="F2153" s="24"/>
      <c r="H2153" s="52"/>
      <c r="L2153" s="51"/>
    </row>
    <row r="2154" spans="3:12" ht="21" customHeight="1" x14ac:dyDescent="0.2">
      <c r="C2154" s="128" t="str">
        <f>IF(AND(D2154="",A2154=""),"",IF(ISBLANK(A2154)," ",VLOOKUP(A2154,'Tabla de equipos'!$B$3:$D$107,3,FALSE)))</f>
        <v/>
      </c>
      <c r="E2154" s="130" t="str">
        <f t="shared" si="34"/>
        <v/>
      </c>
      <c r="F2154" s="24"/>
      <c r="H2154" s="52"/>
      <c r="L2154" s="51"/>
    </row>
    <row r="2155" spans="3:12" ht="21" customHeight="1" x14ac:dyDescent="0.2">
      <c r="C2155" s="128" t="str">
        <f>IF(AND(D2155="",A2155=""),"",IF(ISBLANK(A2155)," ",VLOOKUP(A2155,'Tabla de equipos'!$B$3:$D$107,3,FALSE)))</f>
        <v/>
      </c>
      <c r="E2155" s="130" t="str">
        <f t="shared" si="34"/>
        <v/>
      </c>
      <c r="F2155" s="24"/>
      <c r="H2155" s="52"/>
      <c r="L2155" s="51"/>
    </row>
    <row r="2156" spans="3:12" ht="21" customHeight="1" x14ac:dyDescent="0.2">
      <c r="C2156" s="128" t="str">
        <f>IF(AND(D2156="",A2156=""),"",IF(ISBLANK(A2156)," ",VLOOKUP(A2156,'Tabla de equipos'!$B$3:$D$107,3,FALSE)))</f>
        <v/>
      </c>
      <c r="E2156" s="130" t="str">
        <f t="shared" si="34"/>
        <v/>
      </c>
      <c r="F2156" s="24"/>
      <c r="H2156" s="52"/>
      <c r="L2156" s="51"/>
    </row>
    <row r="2157" spans="3:12" ht="21" customHeight="1" x14ac:dyDescent="0.2">
      <c r="C2157" s="128" t="str">
        <f>IF(AND(D2157="",A2157=""),"",IF(ISBLANK(A2157)," ",VLOOKUP(A2157,'Tabla de equipos'!$B$3:$D$107,3,FALSE)))</f>
        <v/>
      </c>
      <c r="E2157" s="130" t="str">
        <f t="shared" si="34"/>
        <v/>
      </c>
      <c r="F2157" s="24"/>
      <c r="H2157" s="52"/>
      <c r="L2157" s="51"/>
    </row>
    <row r="2158" spans="3:12" ht="21" customHeight="1" x14ac:dyDescent="0.2">
      <c r="C2158" s="128" t="str">
        <f>IF(AND(D2158="",A2158=""),"",IF(ISBLANK(A2158)," ",VLOOKUP(A2158,'Tabla de equipos'!$B$3:$D$107,3,FALSE)))</f>
        <v/>
      </c>
      <c r="E2158" s="130" t="str">
        <f t="shared" si="34"/>
        <v/>
      </c>
      <c r="F2158" s="24"/>
      <c r="H2158" s="52"/>
      <c r="L2158" s="51"/>
    </row>
    <row r="2159" spans="3:12" ht="21" customHeight="1" x14ac:dyDescent="0.2">
      <c r="C2159" s="128" t="str">
        <f>IF(AND(D2159="",A2159=""),"",IF(ISBLANK(A2159)," ",VLOOKUP(A2159,'Tabla de equipos'!$B$3:$D$107,3,FALSE)))</f>
        <v/>
      </c>
      <c r="E2159" s="130" t="str">
        <f t="shared" si="34"/>
        <v/>
      </c>
      <c r="F2159" s="24"/>
      <c r="H2159" s="52"/>
      <c r="L2159" s="51"/>
    </row>
    <row r="2160" spans="3:12" ht="21" customHeight="1" x14ac:dyDescent="0.2">
      <c r="C2160" s="128" t="str">
        <f>IF(AND(D2160="",A2160=""),"",IF(ISBLANK(A2160)," ",VLOOKUP(A2160,'Tabla de equipos'!$B$3:$D$107,3,FALSE)))</f>
        <v/>
      </c>
      <c r="E2160" s="130" t="str">
        <f t="shared" si="34"/>
        <v/>
      </c>
      <c r="F2160" s="24"/>
      <c r="H2160" s="52"/>
      <c r="L2160" s="51"/>
    </row>
    <row r="2161" spans="3:12" ht="21" customHeight="1" x14ac:dyDescent="0.2">
      <c r="C2161" s="128" t="str">
        <f>IF(AND(D2161="",A2161=""),"",IF(ISBLANK(A2161)," ",VLOOKUP(A2161,'Tabla de equipos'!$B$3:$D$107,3,FALSE)))</f>
        <v/>
      </c>
      <c r="E2161" s="130" t="str">
        <f t="shared" si="34"/>
        <v/>
      </c>
      <c r="F2161" s="24"/>
      <c r="H2161" s="52"/>
      <c r="L2161" s="51"/>
    </row>
    <row r="2162" spans="3:12" ht="21" customHeight="1" x14ac:dyDescent="0.2">
      <c r="C2162" s="128" t="str">
        <f>IF(AND(D2162="",A2162=""),"",IF(ISBLANK(A2162)," ",VLOOKUP(A2162,'Tabla de equipos'!$B$3:$D$107,3,FALSE)))</f>
        <v/>
      </c>
      <c r="E2162" s="130" t="str">
        <f t="shared" si="34"/>
        <v/>
      </c>
      <c r="F2162" s="24"/>
      <c r="H2162" s="52"/>
      <c r="L2162" s="51"/>
    </row>
    <row r="2163" spans="3:12" ht="21" customHeight="1" x14ac:dyDescent="0.2">
      <c r="C2163" s="128" t="str">
        <f>IF(AND(D2163="",A2163=""),"",IF(ISBLANK(A2163)," ",VLOOKUP(A2163,'Tabla de equipos'!$B$3:$D$107,3,FALSE)))</f>
        <v/>
      </c>
      <c r="E2163" s="130" t="str">
        <f t="shared" si="34"/>
        <v/>
      </c>
      <c r="F2163" s="24"/>
      <c r="H2163" s="52"/>
      <c r="L2163" s="51"/>
    </row>
    <row r="2164" spans="3:12" ht="21" customHeight="1" x14ac:dyDescent="0.2">
      <c r="C2164" s="128" t="str">
        <f>IF(AND(D2164="",A2164=""),"",IF(ISBLANK(A2164)," ",VLOOKUP(A2164,'Tabla de equipos'!$B$3:$D$107,3,FALSE)))</f>
        <v/>
      </c>
      <c r="E2164" s="130" t="str">
        <f t="shared" si="34"/>
        <v/>
      </c>
      <c r="F2164" s="24"/>
      <c r="H2164" s="52"/>
      <c r="L2164" s="51"/>
    </row>
    <row r="2165" spans="3:12" ht="21" customHeight="1" x14ac:dyDescent="0.2">
      <c r="C2165" s="128" t="str">
        <f>IF(AND(D2165="",A2165=""),"",IF(ISBLANK(A2165)," ",VLOOKUP(A2165,'Tabla de equipos'!$B$3:$D$107,3,FALSE)))</f>
        <v/>
      </c>
      <c r="E2165" s="130" t="str">
        <f t="shared" si="34"/>
        <v/>
      </c>
      <c r="F2165" s="24"/>
      <c r="H2165" s="52"/>
      <c r="L2165" s="51"/>
    </row>
    <row r="2166" spans="3:12" ht="21" customHeight="1" x14ac:dyDescent="0.2">
      <c r="C2166" s="128" t="str">
        <f>IF(AND(D2166="",A2166=""),"",IF(ISBLANK(A2166)," ",VLOOKUP(A2166,'Tabla de equipos'!$B$3:$D$107,3,FALSE)))</f>
        <v/>
      </c>
      <c r="E2166" s="130" t="str">
        <f t="shared" si="34"/>
        <v/>
      </c>
      <c r="F2166" s="24"/>
      <c r="H2166" s="52"/>
      <c r="L2166" s="51"/>
    </row>
    <row r="2167" spans="3:12" ht="21" customHeight="1" x14ac:dyDescent="0.2">
      <c r="C2167" s="128" t="str">
        <f>IF(AND(D2167="",A2167=""),"",IF(ISBLANK(A2167)," ",VLOOKUP(A2167,'Tabla de equipos'!$B$3:$D$107,3,FALSE)))</f>
        <v/>
      </c>
      <c r="E2167" s="130" t="str">
        <f t="shared" si="34"/>
        <v/>
      </c>
      <c r="F2167" s="24"/>
      <c r="H2167" s="52"/>
      <c r="L2167" s="51"/>
    </row>
    <row r="2168" spans="3:12" ht="21" customHeight="1" x14ac:dyDescent="0.2">
      <c r="C2168" s="128" t="str">
        <f>IF(AND(D2168="",A2168=""),"",IF(ISBLANK(A2168)," ",VLOOKUP(A2168,'Tabla de equipos'!$B$3:$D$107,3,FALSE)))</f>
        <v/>
      </c>
      <c r="E2168" s="130" t="str">
        <f t="shared" si="34"/>
        <v/>
      </c>
      <c r="F2168" s="24"/>
      <c r="H2168" s="52"/>
      <c r="L2168" s="51"/>
    </row>
    <row r="2169" spans="3:12" ht="21" customHeight="1" x14ac:dyDescent="0.2">
      <c r="C2169" s="128" t="str">
        <f>IF(AND(D2169="",A2169=""),"",IF(ISBLANK(A2169)," ",VLOOKUP(A2169,'Tabla de equipos'!$B$3:$D$107,3,FALSE)))</f>
        <v/>
      </c>
      <c r="E2169" s="130" t="str">
        <f t="shared" si="34"/>
        <v/>
      </c>
      <c r="F2169" s="24"/>
      <c r="H2169" s="52"/>
      <c r="L2169" s="51"/>
    </row>
    <row r="2170" spans="3:12" ht="21" customHeight="1" x14ac:dyDescent="0.2">
      <c r="C2170" s="128" t="str">
        <f>IF(AND(D2170="",A2170=""),"",IF(ISBLANK(A2170)," ",VLOOKUP(A2170,'Tabla de equipos'!$B$3:$D$107,3,FALSE)))</f>
        <v/>
      </c>
      <c r="E2170" s="130" t="str">
        <f t="shared" si="34"/>
        <v/>
      </c>
      <c r="F2170" s="24"/>
      <c r="H2170" s="52"/>
      <c r="L2170" s="51"/>
    </row>
    <row r="2171" spans="3:12" ht="21" customHeight="1" x14ac:dyDescent="0.2">
      <c r="C2171" s="128" t="str">
        <f>IF(AND(D2171="",A2171=""),"",IF(ISBLANK(A2171)," ",VLOOKUP(A2171,'Tabla de equipos'!$B$3:$D$107,3,FALSE)))</f>
        <v/>
      </c>
      <c r="E2171" s="130" t="str">
        <f t="shared" si="34"/>
        <v/>
      </c>
      <c r="F2171" s="24"/>
      <c r="H2171" s="52"/>
      <c r="L2171" s="51"/>
    </row>
    <row r="2172" spans="3:12" ht="21" customHeight="1" x14ac:dyDescent="0.2">
      <c r="C2172" s="128" t="str">
        <f>IF(AND(D2172="",A2172=""),"",IF(ISBLANK(A2172)," ",VLOOKUP(A2172,'Tabla de equipos'!$B$3:$D$107,3,FALSE)))</f>
        <v/>
      </c>
      <c r="E2172" s="130" t="str">
        <f t="shared" si="34"/>
        <v/>
      </c>
      <c r="F2172" s="24"/>
      <c r="H2172" s="52"/>
      <c r="L2172" s="51"/>
    </row>
    <row r="2173" spans="3:12" ht="21" customHeight="1" x14ac:dyDescent="0.2">
      <c r="C2173" s="128" t="str">
        <f>IF(AND(D2173="",A2173=""),"",IF(ISBLANK(A2173)," ",VLOOKUP(A2173,'Tabla de equipos'!$B$3:$D$107,3,FALSE)))</f>
        <v/>
      </c>
      <c r="E2173" s="130" t="str">
        <f t="shared" si="34"/>
        <v/>
      </c>
      <c r="F2173" s="24"/>
      <c r="H2173" s="52"/>
      <c r="L2173" s="51"/>
    </row>
    <row r="2174" spans="3:12" ht="21" customHeight="1" x14ac:dyDescent="0.2">
      <c r="C2174" s="128" t="str">
        <f>IF(AND(D2174="",A2174=""),"",IF(ISBLANK(A2174)," ",VLOOKUP(A2174,'Tabla de equipos'!$B$3:$D$107,3,FALSE)))</f>
        <v/>
      </c>
      <c r="E2174" s="130" t="str">
        <f t="shared" si="34"/>
        <v/>
      </c>
      <c r="F2174" s="24"/>
      <c r="H2174" s="52"/>
      <c r="L2174" s="51"/>
    </row>
    <row r="2175" spans="3:12" ht="21" customHeight="1" x14ac:dyDescent="0.2">
      <c r="C2175" s="128" t="str">
        <f>IF(AND(D2175="",A2175=""),"",IF(ISBLANK(A2175)," ",VLOOKUP(A2175,'Tabla de equipos'!$B$3:$D$107,3,FALSE)))</f>
        <v/>
      </c>
      <c r="E2175" s="130" t="str">
        <f t="shared" si="34"/>
        <v/>
      </c>
      <c r="F2175" s="24"/>
      <c r="H2175" s="52"/>
      <c r="L2175" s="51"/>
    </row>
    <row r="2176" spans="3:12" ht="21" customHeight="1" x14ac:dyDescent="0.2">
      <c r="C2176" s="128" t="str">
        <f>IF(AND(D2176="",A2176=""),"",IF(ISBLANK(A2176)," ",VLOOKUP(A2176,'Tabla de equipos'!$B$3:$D$107,3,FALSE)))</f>
        <v/>
      </c>
      <c r="E2176" s="130" t="str">
        <f t="shared" si="34"/>
        <v/>
      </c>
      <c r="F2176" s="24"/>
      <c r="H2176" s="52"/>
      <c r="L2176" s="51"/>
    </row>
    <row r="2177" spans="3:12" ht="21" customHeight="1" x14ac:dyDescent="0.2">
      <c r="C2177" s="128" t="str">
        <f>IF(AND(D2177="",A2177=""),"",IF(ISBLANK(A2177)," ",VLOOKUP(A2177,'Tabla de equipos'!$B$3:$D$107,3,FALSE)))</f>
        <v/>
      </c>
      <c r="E2177" s="130" t="str">
        <f t="shared" si="34"/>
        <v/>
      </c>
      <c r="F2177" s="24"/>
      <c r="H2177" s="52"/>
      <c r="L2177" s="51"/>
    </row>
    <row r="2178" spans="3:12" ht="21" customHeight="1" x14ac:dyDescent="0.2">
      <c r="C2178" s="128" t="str">
        <f>IF(AND(D2178="",A2178=""),"",IF(ISBLANK(A2178)," ",VLOOKUP(A2178,'Tabla de equipos'!$B$3:$D$107,3,FALSE)))</f>
        <v/>
      </c>
      <c r="E2178" s="130" t="str">
        <f t="shared" si="34"/>
        <v/>
      </c>
      <c r="F2178" s="24"/>
      <c r="H2178" s="52"/>
      <c r="L2178" s="51"/>
    </row>
    <row r="2179" spans="3:12" ht="21" customHeight="1" x14ac:dyDescent="0.2">
      <c r="C2179" s="128" t="str">
        <f>IF(AND(D2179="",A2179=""),"",IF(ISBLANK(A2179)," ",VLOOKUP(A2179,'Tabla de equipos'!$B$3:$D$107,3,FALSE)))</f>
        <v/>
      </c>
      <c r="E2179" s="130" t="str">
        <f t="shared" si="34"/>
        <v/>
      </c>
      <c r="F2179" s="24"/>
      <c r="H2179" s="52"/>
      <c r="L2179" s="51"/>
    </row>
    <row r="2180" spans="3:12" ht="21" customHeight="1" x14ac:dyDescent="0.2">
      <c r="C2180" s="128" t="str">
        <f>IF(AND(D2180="",A2180=""),"",IF(ISBLANK(A2180)," ",VLOOKUP(A2180,'Tabla de equipos'!$B$3:$D$107,3,FALSE)))</f>
        <v/>
      </c>
      <c r="E2180" s="130" t="str">
        <f t="shared" si="34"/>
        <v/>
      </c>
      <c r="F2180" s="24"/>
      <c r="H2180" s="52"/>
      <c r="L2180" s="51"/>
    </row>
    <row r="2181" spans="3:12" ht="21" customHeight="1" x14ac:dyDescent="0.2">
      <c r="C2181" s="128" t="str">
        <f>IF(AND(D2181="",A2181=""),"",IF(ISBLANK(A2181)," ",VLOOKUP(A2181,'Tabla de equipos'!$B$3:$D$107,3,FALSE)))</f>
        <v/>
      </c>
      <c r="E2181" s="130" t="str">
        <f t="shared" si="34"/>
        <v/>
      </c>
      <c r="F2181" s="24"/>
      <c r="H2181" s="52"/>
      <c r="L2181" s="51"/>
    </row>
    <row r="2182" spans="3:12" ht="21" customHeight="1" x14ac:dyDescent="0.2">
      <c r="C2182" s="128" t="str">
        <f>IF(AND(D2182="",A2182=""),"",IF(ISBLANK(A2182)," ",VLOOKUP(A2182,'Tabla de equipos'!$B$3:$D$107,3,FALSE)))</f>
        <v/>
      </c>
      <c r="E2182" s="130" t="str">
        <f t="shared" si="34"/>
        <v/>
      </c>
      <c r="F2182" s="24"/>
      <c r="H2182" s="52"/>
      <c r="L2182" s="51"/>
    </row>
    <row r="2183" spans="3:12" ht="21" customHeight="1" x14ac:dyDescent="0.2">
      <c r="C2183" s="128" t="str">
        <f>IF(AND(D2183="",A2183=""),"",IF(ISBLANK(A2183)," ",VLOOKUP(A2183,'Tabla de equipos'!$B$3:$D$107,3,FALSE)))</f>
        <v/>
      </c>
      <c r="E2183" s="130" t="str">
        <f t="shared" si="34"/>
        <v/>
      </c>
      <c r="F2183" s="24"/>
      <c r="H2183" s="52"/>
      <c r="L2183" s="51"/>
    </row>
    <row r="2184" spans="3:12" ht="21" customHeight="1" x14ac:dyDescent="0.2">
      <c r="C2184" s="128" t="str">
        <f>IF(AND(D2184="",A2184=""),"",IF(ISBLANK(A2184)," ",VLOOKUP(A2184,'Tabla de equipos'!$B$3:$D$107,3,FALSE)))</f>
        <v/>
      </c>
      <c r="E2184" s="130" t="str">
        <f t="shared" si="34"/>
        <v/>
      </c>
      <c r="F2184" s="24"/>
      <c r="H2184" s="52"/>
      <c r="L2184" s="51"/>
    </row>
    <row r="2185" spans="3:12" ht="21" customHeight="1" x14ac:dyDescent="0.2">
      <c r="C2185" s="128" t="str">
        <f>IF(AND(D2185="",A2185=""),"",IF(ISBLANK(A2185)," ",VLOOKUP(A2185,'Tabla de equipos'!$B$3:$D$107,3,FALSE)))</f>
        <v/>
      </c>
      <c r="E2185" s="130" t="str">
        <f t="shared" si="34"/>
        <v/>
      </c>
      <c r="F2185" s="24"/>
      <c r="H2185" s="52"/>
      <c r="L2185" s="51"/>
    </row>
    <row r="2186" spans="3:12" ht="21" customHeight="1" x14ac:dyDescent="0.2">
      <c r="C2186" s="128" t="str">
        <f>IF(AND(D2186="",A2186=""),"",IF(ISBLANK(A2186)," ",VLOOKUP(A2186,'Tabla de equipos'!$B$3:$D$107,3,FALSE)))</f>
        <v/>
      </c>
      <c r="E2186" s="130" t="str">
        <f t="shared" si="34"/>
        <v/>
      </c>
      <c r="F2186" s="24"/>
      <c r="H2186" s="52"/>
      <c r="L2186" s="51"/>
    </row>
    <row r="2187" spans="3:12" ht="21" customHeight="1" x14ac:dyDescent="0.2">
      <c r="C2187" s="128" t="str">
        <f>IF(AND(D2187="",A2187=""),"",IF(ISBLANK(A2187)," ",VLOOKUP(A2187,'Tabla de equipos'!$B$3:$D$107,3,FALSE)))</f>
        <v/>
      </c>
      <c r="E2187" s="130" t="str">
        <f t="shared" si="34"/>
        <v/>
      </c>
      <c r="F2187" s="24"/>
      <c r="H2187" s="52"/>
      <c r="L2187" s="51"/>
    </row>
    <row r="2188" spans="3:12" ht="21" customHeight="1" x14ac:dyDescent="0.2">
      <c r="C2188" s="128" t="str">
        <f>IF(AND(D2188="",A2188=""),"",IF(ISBLANK(A2188)," ",VLOOKUP(A2188,'Tabla de equipos'!$B$3:$D$107,3,FALSE)))</f>
        <v/>
      </c>
      <c r="E2188" s="130" t="str">
        <f t="shared" si="34"/>
        <v/>
      </c>
      <c r="F2188" s="24"/>
      <c r="H2188" s="52"/>
      <c r="L2188" s="51"/>
    </row>
    <row r="2189" spans="3:12" ht="21" customHeight="1" x14ac:dyDescent="0.2">
      <c r="C2189" s="128" t="str">
        <f>IF(AND(D2189="",A2189=""),"",IF(ISBLANK(A2189)," ",VLOOKUP(A2189,'Tabla de equipos'!$B$3:$D$107,3,FALSE)))</f>
        <v/>
      </c>
      <c r="E2189" s="130" t="str">
        <f t="shared" si="34"/>
        <v/>
      </c>
      <c r="F2189" s="24"/>
      <c r="H2189" s="52"/>
      <c r="L2189" s="51"/>
    </row>
    <row r="2190" spans="3:12" ht="21" customHeight="1" x14ac:dyDescent="0.2">
      <c r="C2190" s="128" t="str">
        <f>IF(AND(D2190="",A2190=""),"",IF(ISBLANK(A2190)," ",VLOOKUP(A2190,'Tabla de equipos'!$B$3:$D$107,3,FALSE)))</f>
        <v/>
      </c>
      <c r="E2190" s="130" t="str">
        <f t="shared" si="34"/>
        <v/>
      </c>
      <c r="F2190" s="24"/>
      <c r="H2190" s="52"/>
      <c r="L2190" s="51"/>
    </row>
    <row r="2191" spans="3:12" ht="21" customHeight="1" x14ac:dyDescent="0.2">
      <c r="C2191" s="128" t="str">
        <f>IF(AND(D2191="",A2191=""),"",IF(ISBLANK(A2191)," ",VLOOKUP(A2191,'Tabla de equipos'!$B$3:$D$107,3,FALSE)))</f>
        <v/>
      </c>
      <c r="E2191" s="130" t="str">
        <f t="shared" si="34"/>
        <v/>
      </c>
      <c r="F2191" s="24"/>
      <c r="H2191" s="52"/>
      <c r="L2191" s="51"/>
    </row>
    <row r="2192" spans="3:12" ht="21" customHeight="1" x14ac:dyDescent="0.2">
      <c r="C2192" s="128" t="str">
        <f>IF(AND(D2192="",A2192=""),"",IF(ISBLANK(A2192)," ",VLOOKUP(A2192,'Tabla de equipos'!$B$3:$D$107,3,FALSE)))</f>
        <v/>
      </c>
      <c r="E2192" s="130" t="str">
        <f t="shared" si="34"/>
        <v/>
      </c>
      <c r="F2192" s="24"/>
      <c r="H2192" s="52"/>
      <c r="L2192" s="51"/>
    </row>
    <row r="2193" spans="3:12" ht="21" customHeight="1" x14ac:dyDescent="0.2">
      <c r="C2193" s="128" t="str">
        <f>IF(AND(D2193="",A2193=""),"",IF(ISBLANK(A2193)," ",VLOOKUP(A2193,'Tabla de equipos'!$B$3:$D$107,3,FALSE)))</f>
        <v/>
      </c>
      <c r="E2193" s="130" t="str">
        <f t="shared" si="34"/>
        <v/>
      </c>
      <c r="F2193" s="24"/>
      <c r="H2193" s="52"/>
      <c r="L2193" s="51"/>
    </row>
    <row r="2194" spans="3:12" ht="21" customHeight="1" x14ac:dyDescent="0.2">
      <c r="C2194" s="128" t="str">
        <f>IF(AND(D2194="",A2194=""),"",IF(ISBLANK(A2194)," ",VLOOKUP(A2194,'Tabla de equipos'!$B$3:$D$107,3,FALSE)))</f>
        <v/>
      </c>
      <c r="E2194" s="130" t="str">
        <f t="shared" ref="E2194:E2257" si="35">IF(AND(D2194="",A2194=""),"",IF(AND(A2194="",D2194&gt;0),"Falta especificar equipo/soporte",IF(AND(D2194&gt;0,A2194&lt;&gt;""),"","Falta incluir unidades")))</f>
        <v/>
      </c>
      <c r="F2194" s="24"/>
      <c r="H2194" s="52"/>
      <c r="L2194" s="51"/>
    </row>
    <row r="2195" spans="3:12" ht="21" customHeight="1" x14ac:dyDescent="0.2">
      <c r="C2195" s="128" t="str">
        <f>IF(AND(D2195="",A2195=""),"",IF(ISBLANK(A2195)," ",VLOOKUP(A2195,'Tabla de equipos'!$B$3:$D$107,3,FALSE)))</f>
        <v/>
      </c>
      <c r="E2195" s="130" t="str">
        <f t="shared" si="35"/>
        <v/>
      </c>
      <c r="F2195" s="24"/>
      <c r="H2195" s="52"/>
      <c r="L2195" s="51"/>
    </row>
    <row r="2196" spans="3:12" ht="21" customHeight="1" x14ac:dyDescent="0.2">
      <c r="C2196" s="128" t="str">
        <f>IF(AND(D2196="",A2196=""),"",IF(ISBLANK(A2196)," ",VLOOKUP(A2196,'Tabla de equipos'!$B$3:$D$107,3,FALSE)))</f>
        <v/>
      </c>
      <c r="E2196" s="130" t="str">
        <f t="shared" si="35"/>
        <v/>
      </c>
      <c r="F2196" s="24"/>
      <c r="H2196" s="52"/>
      <c r="L2196" s="51"/>
    </row>
    <row r="2197" spans="3:12" ht="21" customHeight="1" x14ac:dyDescent="0.2">
      <c r="C2197" s="128" t="str">
        <f>IF(AND(D2197="",A2197=""),"",IF(ISBLANK(A2197)," ",VLOOKUP(A2197,'Tabla de equipos'!$B$3:$D$107,3,FALSE)))</f>
        <v/>
      </c>
      <c r="E2197" s="130" t="str">
        <f t="shared" si="35"/>
        <v/>
      </c>
      <c r="F2197" s="24"/>
      <c r="H2197" s="52"/>
      <c r="L2197" s="51"/>
    </row>
    <row r="2198" spans="3:12" ht="21" customHeight="1" x14ac:dyDescent="0.2">
      <c r="C2198" s="128" t="str">
        <f>IF(AND(D2198="",A2198=""),"",IF(ISBLANK(A2198)," ",VLOOKUP(A2198,'Tabla de equipos'!$B$3:$D$107,3,FALSE)))</f>
        <v/>
      </c>
      <c r="E2198" s="130" t="str">
        <f t="shared" si="35"/>
        <v/>
      </c>
      <c r="F2198" s="24"/>
      <c r="H2198" s="52"/>
      <c r="L2198" s="51"/>
    </row>
    <row r="2199" spans="3:12" ht="21" customHeight="1" x14ac:dyDescent="0.2">
      <c r="C2199" s="128" t="str">
        <f>IF(AND(D2199="",A2199=""),"",IF(ISBLANK(A2199)," ",VLOOKUP(A2199,'Tabla de equipos'!$B$3:$D$107,3,FALSE)))</f>
        <v/>
      </c>
      <c r="E2199" s="130" t="str">
        <f t="shared" si="35"/>
        <v/>
      </c>
      <c r="F2199" s="24"/>
      <c r="H2199" s="52"/>
      <c r="L2199" s="51"/>
    </row>
    <row r="2200" spans="3:12" ht="21" customHeight="1" x14ac:dyDescent="0.2">
      <c r="C2200" s="128" t="str">
        <f>IF(AND(D2200="",A2200=""),"",IF(ISBLANK(A2200)," ",VLOOKUP(A2200,'Tabla de equipos'!$B$3:$D$107,3,FALSE)))</f>
        <v/>
      </c>
      <c r="E2200" s="130" t="str">
        <f t="shared" si="35"/>
        <v/>
      </c>
      <c r="F2200" s="24"/>
      <c r="H2200" s="52"/>
      <c r="L2200" s="51"/>
    </row>
    <row r="2201" spans="3:12" ht="21" customHeight="1" x14ac:dyDescent="0.2">
      <c r="C2201" s="128" t="str">
        <f>IF(AND(D2201="",A2201=""),"",IF(ISBLANK(A2201)," ",VLOOKUP(A2201,'Tabla de equipos'!$B$3:$D$107,3,FALSE)))</f>
        <v/>
      </c>
      <c r="E2201" s="130" t="str">
        <f t="shared" si="35"/>
        <v/>
      </c>
      <c r="F2201" s="24"/>
      <c r="H2201" s="52"/>
      <c r="L2201" s="51"/>
    </row>
    <row r="2202" spans="3:12" ht="21" customHeight="1" x14ac:dyDescent="0.2">
      <c r="C2202" s="128" t="str">
        <f>IF(AND(D2202="",A2202=""),"",IF(ISBLANK(A2202)," ",VLOOKUP(A2202,'Tabla de equipos'!$B$3:$D$107,3,FALSE)))</f>
        <v/>
      </c>
      <c r="E2202" s="130" t="str">
        <f t="shared" si="35"/>
        <v/>
      </c>
      <c r="F2202" s="24"/>
      <c r="H2202" s="52"/>
      <c r="L2202" s="51"/>
    </row>
    <row r="2203" spans="3:12" ht="21" customHeight="1" x14ac:dyDescent="0.2">
      <c r="C2203" s="128" t="str">
        <f>IF(AND(D2203="",A2203=""),"",IF(ISBLANK(A2203)," ",VLOOKUP(A2203,'Tabla de equipos'!$B$3:$D$107,3,FALSE)))</f>
        <v/>
      </c>
      <c r="E2203" s="130" t="str">
        <f t="shared" si="35"/>
        <v/>
      </c>
      <c r="F2203" s="24"/>
      <c r="H2203" s="52"/>
      <c r="L2203" s="51"/>
    </row>
    <row r="2204" spans="3:12" ht="21" customHeight="1" x14ac:dyDescent="0.2">
      <c r="C2204" s="128" t="str">
        <f>IF(AND(D2204="",A2204=""),"",IF(ISBLANK(A2204)," ",VLOOKUP(A2204,'Tabla de equipos'!$B$3:$D$107,3,FALSE)))</f>
        <v/>
      </c>
      <c r="E2204" s="130" t="str">
        <f t="shared" si="35"/>
        <v/>
      </c>
      <c r="F2204" s="24"/>
      <c r="H2204" s="52"/>
      <c r="L2204" s="51"/>
    </row>
    <row r="2205" spans="3:12" ht="21" customHeight="1" x14ac:dyDescent="0.2">
      <c r="C2205" s="128" t="str">
        <f>IF(AND(D2205="",A2205=""),"",IF(ISBLANK(A2205)," ",VLOOKUP(A2205,'Tabla de equipos'!$B$3:$D$107,3,FALSE)))</f>
        <v/>
      </c>
      <c r="E2205" s="130" t="str">
        <f t="shared" si="35"/>
        <v/>
      </c>
      <c r="F2205" s="24"/>
      <c r="H2205" s="52"/>
      <c r="L2205" s="51"/>
    </row>
    <row r="2206" spans="3:12" ht="21" customHeight="1" x14ac:dyDescent="0.2">
      <c r="C2206" s="128" t="str">
        <f>IF(AND(D2206="",A2206=""),"",IF(ISBLANK(A2206)," ",VLOOKUP(A2206,'Tabla de equipos'!$B$3:$D$107,3,FALSE)))</f>
        <v/>
      </c>
      <c r="E2206" s="130" t="str">
        <f t="shared" si="35"/>
        <v/>
      </c>
      <c r="F2206" s="24"/>
      <c r="H2206" s="52"/>
      <c r="L2206" s="51"/>
    </row>
    <row r="2207" spans="3:12" ht="21" customHeight="1" x14ac:dyDescent="0.2">
      <c r="C2207" s="128" t="str">
        <f>IF(AND(D2207="",A2207=""),"",IF(ISBLANK(A2207)," ",VLOOKUP(A2207,'Tabla de equipos'!$B$3:$D$107,3,FALSE)))</f>
        <v/>
      </c>
      <c r="E2207" s="130" t="str">
        <f t="shared" si="35"/>
        <v/>
      </c>
      <c r="F2207" s="24"/>
      <c r="H2207" s="52"/>
      <c r="L2207" s="51"/>
    </row>
    <row r="2208" spans="3:12" ht="21" customHeight="1" x14ac:dyDescent="0.2">
      <c r="C2208" s="128" t="str">
        <f>IF(AND(D2208="",A2208=""),"",IF(ISBLANK(A2208)," ",VLOOKUP(A2208,'Tabla de equipos'!$B$3:$D$107,3,FALSE)))</f>
        <v/>
      </c>
      <c r="E2208" s="130" t="str">
        <f t="shared" si="35"/>
        <v/>
      </c>
      <c r="F2208" s="24"/>
      <c r="H2208" s="52"/>
      <c r="L2208" s="51"/>
    </row>
    <row r="2209" spans="3:12" ht="21" customHeight="1" x14ac:dyDescent="0.2">
      <c r="C2209" s="128" t="str">
        <f>IF(AND(D2209="",A2209=""),"",IF(ISBLANK(A2209)," ",VLOOKUP(A2209,'Tabla de equipos'!$B$3:$D$107,3,FALSE)))</f>
        <v/>
      </c>
      <c r="E2209" s="130" t="str">
        <f t="shared" si="35"/>
        <v/>
      </c>
      <c r="F2209" s="24"/>
      <c r="H2209" s="52"/>
      <c r="L2209" s="51"/>
    </row>
    <row r="2210" spans="3:12" ht="21" customHeight="1" x14ac:dyDescent="0.2">
      <c r="C2210" s="128" t="str">
        <f>IF(AND(D2210="",A2210=""),"",IF(ISBLANK(A2210)," ",VLOOKUP(A2210,'Tabla de equipos'!$B$3:$D$107,3,FALSE)))</f>
        <v/>
      </c>
      <c r="E2210" s="130" t="str">
        <f t="shared" si="35"/>
        <v/>
      </c>
      <c r="F2210" s="24"/>
      <c r="H2210" s="52"/>
      <c r="L2210" s="51"/>
    </row>
    <row r="2211" spans="3:12" ht="21" customHeight="1" x14ac:dyDescent="0.2">
      <c r="C2211" s="128" t="str">
        <f>IF(AND(D2211="",A2211=""),"",IF(ISBLANK(A2211)," ",VLOOKUP(A2211,'Tabla de equipos'!$B$3:$D$107,3,FALSE)))</f>
        <v/>
      </c>
      <c r="E2211" s="130" t="str">
        <f t="shared" si="35"/>
        <v/>
      </c>
      <c r="F2211" s="24"/>
      <c r="H2211" s="52"/>
      <c r="L2211" s="51"/>
    </row>
    <row r="2212" spans="3:12" ht="21" customHeight="1" x14ac:dyDescent="0.2">
      <c r="C2212" s="128" t="str">
        <f>IF(AND(D2212="",A2212=""),"",IF(ISBLANK(A2212)," ",VLOOKUP(A2212,'Tabla de equipos'!$B$3:$D$107,3,FALSE)))</f>
        <v/>
      </c>
      <c r="E2212" s="130" t="str">
        <f t="shared" si="35"/>
        <v/>
      </c>
      <c r="F2212" s="24"/>
      <c r="H2212" s="52"/>
      <c r="L2212" s="51"/>
    </row>
    <row r="2213" spans="3:12" ht="21" customHeight="1" x14ac:dyDescent="0.2">
      <c r="C2213" s="128" t="str">
        <f>IF(AND(D2213="",A2213=""),"",IF(ISBLANK(A2213)," ",VLOOKUP(A2213,'Tabla de equipos'!$B$3:$D$107,3,FALSE)))</f>
        <v/>
      </c>
      <c r="E2213" s="130" t="str">
        <f t="shared" si="35"/>
        <v/>
      </c>
      <c r="F2213" s="24"/>
      <c r="H2213" s="52"/>
      <c r="L2213" s="51"/>
    </row>
    <row r="2214" spans="3:12" ht="21" customHeight="1" x14ac:dyDescent="0.2">
      <c r="C2214" s="128" t="str">
        <f>IF(AND(D2214="",A2214=""),"",IF(ISBLANK(A2214)," ",VLOOKUP(A2214,'Tabla de equipos'!$B$3:$D$107,3,FALSE)))</f>
        <v/>
      </c>
      <c r="E2214" s="130" t="str">
        <f t="shared" si="35"/>
        <v/>
      </c>
      <c r="F2214" s="24"/>
      <c r="H2214" s="52"/>
      <c r="L2214" s="51"/>
    </row>
    <row r="2215" spans="3:12" ht="21" customHeight="1" x14ac:dyDescent="0.2">
      <c r="C2215" s="128" t="str">
        <f>IF(AND(D2215="",A2215=""),"",IF(ISBLANK(A2215)," ",VLOOKUP(A2215,'Tabla de equipos'!$B$3:$D$107,3,FALSE)))</f>
        <v/>
      </c>
      <c r="E2215" s="130" t="str">
        <f t="shared" si="35"/>
        <v/>
      </c>
      <c r="F2215" s="24"/>
      <c r="H2215" s="52"/>
      <c r="L2215" s="51"/>
    </row>
    <row r="2216" spans="3:12" ht="21" customHeight="1" x14ac:dyDescent="0.2">
      <c r="C2216" s="128" t="str">
        <f>IF(AND(D2216="",A2216=""),"",IF(ISBLANK(A2216)," ",VLOOKUP(A2216,'Tabla de equipos'!$B$3:$D$107,3,FALSE)))</f>
        <v/>
      </c>
      <c r="E2216" s="130" t="str">
        <f t="shared" si="35"/>
        <v/>
      </c>
      <c r="F2216" s="24"/>
      <c r="H2216" s="52"/>
      <c r="L2216" s="51"/>
    </row>
    <row r="2217" spans="3:12" ht="21" customHeight="1" x14ac:dyDescent="0.2">
      <c r="C2217" s="128" t="str">
        <f>IF(AND(D2217="",A2217=""),"",IF(ISBLANK(A2217)," ",VLOOKUP(A2217,'Tabla de equipos'!$B$3:$D$107,3,FALSE)))</f>
        <v/>
      </c>
      <c r="E2217" s="130" t="str">
        <f t="shared" si="35"/>
        <v/>
      </c>
      <c r="F2217" s="24"/>
      <c r="H2217" s="52"/>
      <c r="L2217" s="51"/>
    </row>
    <row r="2218" spans="3:12" ht="21" customHeight="1" x14ac:dyDescent="0.2">
      <c r="C2218" s="128" t="str">
        <f>IF(AND(D2218="",A2218=""),"",IF(ISBLANK(A2218)," ",VLOOKUP(A2218,'Tabla de equipos'!$B$3:$D$107,3,FALSE)))</f>
        <v/>
      </c>
      <c r="E2218" s="130" t="str">
        <f t="shared" si="35"/>
        <v/>
      </c>
      <c r="F2218" s="24"/>
      <c r="H2218" s="52"/>
      <c r="L2218" s="51"/>
    </row>
    <row r="2219" spans="3:12" ht="21" customHeight="1" x14ac:dyDescent="0.2">
      <c r="C2219" s="128" t="str">
        <f>IF(AND(D2219="",A2219=""),"",IF(ISBLANK(A2219)," ",VLOOKUP(A2219,'Tabla de equipos'!$B$3:$D$107,3,FALSE)))</f>
        <v/>
      </c>
      <c r="E2219" s="130" t="str">
        <f t="shared" si="35"/>
        <v/>
      </c>
      <c r="F2219" s="24"/>
      <c r="H2219" s="52"/>
      <c r="L2219" s="51"/>
    </row>
    <row r="2220" spans="3:12" ht="21" customHeight="1" x14ac:dyDescent="0.2">
      <c r="C2220" s="128" t="str">
        <f>IF(AND(D2220="",A2220=""),"",IF(ISBLANK(A2220)," ",VLOOKUP(A2220,'Tabla de equipos'!$B$3:$D$107,3,FALSE)))</f>
        <v/>
      </c>
      <c r="E2220" s="130" t="str">
        <f t="shared" si="35"/>
        <v/>
      </c>
      <c r="F2220" s="24"/>
      <c r="H2220" s="52"/>
      <c r="L2220" s="51"/>
    </row>
    <row r="2221" spans="3:12" ht="21" customHeight="1" x14ac:dyDescent="0.2">
      <c r="C2221" s="128" t="str">
        <f>IF(AND(D2221="",A2221=""),"",IF(ISBLANK(A2221)," ",VLOOKUP(A2221,'Tabla de equipos'!$B$3:$D$107,3,FALSE)))</f>
        <v/>
      </c>
      <c r="E2221" s="130" t="str">
        <f t="shared" si="35"/>
        <v/>
      </c>
      <c r="F2221" s="24"/>
      <c r="H2221" s="52"/>
      <c r="L2221" s="51"/>
    </row>
    <row r="2222" spans="3:12" ht="21" customHeight="1" x14ac:dyDescent="0.2">
      <c r="C2222" s="128" t="str">
        <f>IF(AND(D2222="",A2222=""),"",IF(ISBLANK(A2222)," ",VLOOKUP(A2222,'Tabla de equipos'!$B$3:$D$107,3,FALSE)))</f>
        <v/>
      </c>
      <c r="E2222" s="130" t="str">
        <f t="shared" si="35"/>
        <v/>
      </c>
      <c r="F2222" s="24"/>
      <c r="H2222" s="52"/>
      <c r="L2222" s="51"/>
    </row>
    <row r="2223" spans="3:12" ht="21" customHeight="1" x14ac:dyDescent="0.2">
      <c r="C2223" s="128" t="str">
        <f>IF(AND(D2223="",A2223=""),"",IF(ISBLANK(A2223)," ",VLOOKUP(A2223,'Tabla de equipos'!$B$3:$D$107,3,FALSE)))</f>
        <v/>
      </c>
      <c r="E2223" s="130" t="str">
        <f t="shared" si="35"/>
        <v/>
      </c>
      <c r="F2223" s="24"/>
      <c r="H2223" s="52"/>
      <c r="L2223" s="51"/>
    </row>
    <row r="2224" spans="3:12" ht="21" customHeight="1" x14ac:dyDescent="0.2">
      <c r="C2224" s="128" t="str">
        <f>IF(AND(D2224="",A2224=""),"",IF(ISBLANK(A2224)," ",VLOOKUP(A2224,'Tabla de equipos'!$B$3:$D$107,3,FALSE)))</f>
        <v/>
      </c>
      <c r="E2224" s="130" t="str">
        <f t="shared" si="35"/>
        <v/>
      </c>
      <c r="F2224" s="24"/>
      <c r="H2224" s="52"/>
      <c r="L2224" s="51"/>
    </row>
    <row r="2225" spans="3:12" ht="21" customHeight="1" x14ac:dyDescent="0.2">
      <c r="C2225" s="128" t="str">
        <f>IF(AND(D2225="",A2225=""),"",IF(ISBLANK(A2225)," ",VLOOKUP(A2225,'Tabla de equipos'!$B$3:$D$107,3,FALSE)))</f>
        <v/>
      </c>
      <c r="E2225" s="130" t="str">
        <f t="shared" si="35"/>
        <v/>
      </c>
      <c r="F2225" s="24"/>
      <c r="H2225" s="52"/>
      <c r="L2225" s="51"/>
    </row>
    <row r="2226" spans="3:12" ht="21" customHeight="1" x14ac:dyDescent="0.2">
      <c r="C2226" s="128" t="str">
        <f>IF(AND(D2226="",A2226=""),"",IF(ISBLANK(A2226)," ",VLOOKUP(A2226,'Tabla de equipos'!$B$3:$D$107,3,FALSE)))</f>
        <v/>
      </c>
      <c r="E2226" s="130" t="str">
        <f t="shared" si="35"/>
        <v/>
      </c>
      <c r="F2226" s="24"/>
      <c r="H2226" s="52"/>
      <c r="L2226" s="51"/>
    </row>
    <row r="2227" spans="3:12" ht="21" customHeight="1" x14ac:dyDescent="0.2">
      <c r="C2227" s="128" t="str">
        <f>IF(AND(D2227="",A2227=""),"",IF(ISBLANK(A2227)," ",VLOOKUP(A2227,'Tabla de equipos'!$B$3:$D$107,3,FALSE)))</f>
        <v/>
      </c>
      <c r="E2227" s="130" t="str">
        <f t="shared" si="35"/>
        <v/>
      </c>
      <c r="F2227" s="24"/>
      <c r="H2227" s="52"/>
      <c r="L2227" s="51"/>
    </row>
    <row r="2228" spans="3:12" ht="21" customHeight="1" x14ac:dyDescent="0.2">
      <c r="C2228" s="128" t="str">
        <f>IF(AND(D2228="",A2228=""),"",IF(ISBLANK(A2228)," ",VLOOKUP(A2228,'Tabla de equipos'!$B$3:$D$107,3,FALSE)))</f>
        <v/>
      </c>
      <c r="E2228" s="130" t="str">
        <f t="shared" si="35"/>
        <v/>
      </c>
      <c r="F2228" s="24"/>
      <c r="H2228" s="52"/>
      <c r="L2228" s="51"/>
    </row>
    <row r="2229" spans="3:12" ht="21" customHeight="1" x14ac:dyDescent="0.2">
      <c r="C2229" s="128" t="str">
        <f>IF(AND(D2229="",A2229=""),"",IF(ISBLANK(A2229)," ",VLOOKUP(A2229,'Tabla de equipos'!$B$3:$D$107,3,FALSE)))</f>
        <v/>
      </c>
      <c r="E2229" s="130" t="str">
        <f t="shared" si="35"/>
        <v/>
      </c>
      <c r="F2229" s="24"/>
      <c r="H2229" s="52"/>
      <c r="L2229" s="51"/>
    </row>
    <row r="2230" spans="3:12" ht="21" customHeight="1" x14ac:dyDescent="0.2">
      <c r="C2230" s="128" t="str">
        <f>IF(AND(D2230="",A2230=""),"",IF(ISBLANK(A2230)," ",VLOOKUP(A2230,'Tabla de equipos'!$B$3:$D$107,3,FALSE)))</f>
        <v/>
      </c>
      <c r="E2230" s="130" t="str">
        <f t="shared" si="35"/>
        <v/>
      </c>
      <c r="F2230" s="24"/>
      <c r="H2230" s="52"/>
      <c r="L2230" s="51"/>
    </row>
    <row r="2231" spans="3:12" ht="21" customHeight="1" x14ac:dyDescent="0.2">
      <c r="C2231" s="128" t="str">
        <f>IF(AND(D2231="",A2231=""),"",IF(ISBLANK(A2231)," ",VLOOKUP(A2231,'Tabla de equipos'!$B$3:$D$107,3,FALSE)))</f>
        <v/>
      </c>
      <c r="E2231" s="130" t="str">
        <f t="shared" si="35"/>
        <v/>
      </c>
      <c r="F2231" s="24"/>
      <c r="H2231" s="52"/>
      <c r="L2231" s="51"/>
    </row>
    <row r="2232" spans="3:12" ht="21" customHeight="1" x14ac:dyDescent="0.2">
      <c r="C2232" s="128" t="str">
        <f>IF(AND(D2232="",A2232=""),"",IF(ISBLANK(A2232)," ",VLOOKUP(A2232,'Tabla de equipos'!$B$3:$D$107,3,FALSE)))</f>
        <v/>
      </c>
      <c r="E2232" s="130" t="str">
        <f t="shared" si="35"/>
        <v/>
      </c>
      <c r="F2232" s="24"/>
      <c r="H2232" s="52"/>
      <c r="L2232" s="51"/>
    </row>
    <row r="2233" spans="3:12" ht="21" customHeight="1" x14ac:dyDescent="0.2">
      <c r="C2233" s="128" t="str">
        <f>IF(AND(D2233="",A2233=""),"",IF(ISBLANK(A2233)," ",VLOOKUP(A2233,'Tabla de equipos'!$B$3:$D$107,3,FALSE)))</f>
        <v/>
      </c>
      <c r="E2233" s="130" t="str">
        <f t="shared" si="35"/>
        <v/>
      </c>
      <c r="F2233" s="24"/>
      <c r="H2233" s="52"/>
      <c r="L2233" s="51"/>
    </row>
    <row r="2234" spans="3:12" ht="21" customHeight="1" x14ac:dyDescent="0.2">
      <c r="C2234" s="128" t="str">
        <f>IF(AND(D2234="",A2234=""),"",IF(ISBLANK(A2234)," ",VLOOKUP(A2234,'Tabla de equipos'!$B$3:$D$107,3,FALSE)))</f>
        <v/>
      </c>
      <c r="E2234" s="130" t="str">
        <f t="shared" si="35"/>
        <v/>
      </c>
      <c r="F2234" s="24"/>
      <c r="H2234" s="52"/>
      <c r="L2234" s="51"/>
    </row>
    <row r="2235" spans="3:12" ht="21" customHeight="1" x14ac:dyDescent="0.2">
      <c r="C2235" s="128" t="str">
        <f>IF(AND(D2235="",A2235=""),"",IF(ISBLANK(A2235)," ",VLOOKUP(A2235,'Tabla de equipos'!$B$3:$D$107,3,FALSE)))</f>
        <v/>
      </c>
      <c r="E2235" s="130" t="str">
        <f t="shared" si="35"/>
        <v/>
      </c>
      <c r="F2235" s="24"/>
      <c r="H2235" s="52"/>
      <c r="L2235" s="51"/>
    </row>
    <row r="2236" spans="3:12" ht="21" customHeight="1" x14ac:dyDescent="0.2">
      <c r="C2236" s="128" t="str">
        <f>IF(AND(D2236="",A2236=""),"",IF(ISBLANK(A2236)," ",VLOOKUP(A2236,'Tabla de equipos'!$B$3:$D$107,3,FALSE)))</f>
        <v/>
      </c>
      <c r="E2236" s="130" t="str">
        <f t="shared" si="35"/>
        <v/>
      </c>
      <c r="F2236" s="24"/>
      <c r="H2236" s="52"/>
      <c r="L2236" s="51"/>
    </row>
    <row r="2237" spans="3:12" ht="21" customHeight="1" x14ac:dyDescent="0.2">
      <c r="C2237" s="128" t="str">
        <f>IF(AND(D2237="",A2237=""),"",IF(ISBLANK(A2237)," ",VLOOKUP(A2237,'Tabla de equipos'!$B$3:$D$107,3,FALSE)))</f>
        <v/>
      </c>
      <c r="E2237" s="130" t="str">
        <f t="shared" si="35"/>
        <v/>
      </c>
      <c r="F2237" s="24"/>
      <c r="H2237" s="52"/>
      <c r="L2237" s="51"/>
    </row>
    <row r="2238" spans="3:12" ht="21" customHeight="1" x14ac:dyDescent="0.2">
      <c r="C2238" s="128" t="str">
        <f>IF(AND(D2238="",A2238=""),"",IF(ISBLANK(A2238)," ",VLOOKUP(A2238,'Tabla de equipos'!$B$3:$D$107,3,FALSE)))</f>
        <v/>
      </c>
      <c r="E2238" s="130" t="str">
        <f t="shared" si="35"/>
        <v/>
      </c>
      <c r="F2238" s="24"/>
      <c r="H2238" s="52"/>
      <c r="L2238" s="51"/>
    </row>
    <row r="2239" spans="3:12" ht="21" customHeight="1" x14ac:dyDescent="0.2">
      <c r="C2239" s="128" t="str">
        <f>IF(AND(D2239="",A2239=""),"",IF(ISBLANK(A2239)," ",VLOOKUP(A2239,'Tabla de equipos'!$B$3:$D$107,3,FALSE)))</f>
        <v/>
      </c>
      <c r="E2239" s="130" t="str">
        <f t="shared" si="35"/>
        <v/>
      </c>
      <c r="F2239" s="24"/>
      <c r="H2239" s="52"/>
      <c r="L2239" s="51"/>
    </row>
    <row r="2240" spans="3:12" ht="21" customHeight="1" x14ac:dyDescent="0.2">
      <c r="C2240" s="128" t="str">
        <f>IF(AND(D2240="",A2240=""),"",IF(ISBLANK(A2240)," ",VLOOKUP(A2240,'Tabla de equipos'!$B$3:$D$107,3,FALSE)))</f>
        <v/>
      </c>
      <c r="E2240" s="130" t="str">
        <f t="shared" si="35"/>
        <v/>
      </c>
      <c r="F2240" s="24"/>
      <c r="H2240" s="52"/>
      <c r="L2240" s="51"/>
    </row>
    <row r="2241" spans="3:12" ht="21" customHeight="1" x14ac:dyDescent="0.2">
      <c r="C2241" s="128" t="str">
        <f>IF(AND(D2241="",A2241=""),"",IF(ISBLANK(A2241)," ",VLOOKUP(A2241,'Tabla de equipos'!$B$3:$D$107,3,FALSE)))</f>
        <v/>
      </c>
      <c r="E2241" s="130" t="str">
        <f t="shared" si="35"/>
        <v/>
      </c>
      <c r="F2241" s="24"/>
      <c r="H2241" s="52"/>
      <c r="L2241" s="51"/>
    </row>
    <row r="2242" spans="3:12" ht="21" customHeight="1" x14ac:dyDescent="0.2">
      <c r="C2242" s="128" t="str">
        <f>IF(AND(D2242="",A2242=""),"",IF(ISBLANK(A2242)," ",VLOOKUP(A2242,'Tabla de equipos'!$B$3:$D$107,3,FALSE)))</f>
        <v/>
      </c>
      <c r="E2242" s="130" t="str">
        <f t="shared" si="35"/>
        <v/>
      </c>
      <c r="F2242" s="24"/>
      <c r="H2242" s="52"/>
      <c r="L2242" s="51"/>
    </row>
    <row r="2243" spans="3:12" ht="21" customHeight="1" x14ac:dyDescent="0.2">
      <c r="C2243" s="128" t="str">
        <f>IF(AND(D2243="",A2243=""),"",IF(ISBLANK(A2243)," ",VLOOKUP(A2243,'Tabla de equipos'!$B$3:$D$107,3,FALSE)))</f>
        <v/>
      </c>
      <c r="E2243" s="130" t="str">
        <f t="shared" si="35"/>
        <v/>
      </c>
      <c r="F2243" s="24"/>
      <c r="H2243" s="52"/>
      <c r="L2243" s="51"/>
    </row>
    <row r="2244" spans="3:12" ht="21" customHeight="1" x14ac:dyDescent="0.2">
      <c r="C2244" s="128" t="str">
        <f>IF(AND(D2244="",A2244=""),"",IF(ISBLANK(A2244)," ",VLOOKUP(A2244,'Tabla de equipos'!$B$3:$D$107,3,FALSE)))</f>
        <v/>
      </c>
      <c r="E2244" s="130" t="str">
        <f t="shared" si="35"/>
        <v/>
      </c>
      <c r="F2244" s="24"/>
      <c r="H2244" s="52"/>
      <c r="L2244" s="51"/>
    </row>
    <row r="2245" spans="3:12" ht="21" customHeight="1" x14ac:dyDescent="0.2">
      <c r="C2245" s="128" t="str">
        <f>IF(AND(D2245="",A2245=""),"",IF(ISBLANK(A2245)," ",VLOOKUP(A2245,'Tabla de equipos'!$B$3:$D$107,3,FALSE)))</f>
        <v/>
      </c>
      <c r="E2245" s="130" t="str">
        <f t="shared" si="35"/>
        <v/>
      </c>
      <c r="F2245" s="24"/>
      <c r="H2245" s="52"/>
      <c r="L2245" s="51"/>
    </row>
    <row r="2246" spans="3:12" ht="21" customHeight="1" x14ac:dyDescent="0.2">
      <c r="C2246" s="128" t="str">
        <f>IF(AND(D2246="",A2246=""),"",IF(ISBLANK(A2246)," ",VLOOKUP(A2246,'Tabla de equipos'!$B$3:$D$107,3,FALSE)))</f>
        <v/>
      </c>
      <c r="E2246" s="130" t="str">
        <f t="shared" si="35"/>
        <v/>
      </c>
      <c r="F2246" s="24"/>
      <c r="H2246" s="52"/>
      <c r="L2246" s="51"/>
    </row>
    <row r="2247" spans="3:12" ht="21" customHeight="1" x14ac:dyDescent="0.2">
      <c r="C2247" s="128" t="str">
        <f>IF(AND(D2247="",A2247=""),"",IF(ISBLANK(A2247)," ",VLOOKUP(A2247,'Tabla de equipos'!$B$3:$D$107,3,FALSE)))</f>
        <v/>
      </c>
      <c r="E2247" s="130" t="str">
        <f t="shared" si="35"/>
        <v/>
      </c>
      <c r="F2247" s="24"/>
      <c r="H2247" s="52"/>
      <c r="L2247" s="51"/>
    </row>
    <row r="2248" spans="3:12" ht="21" customHeight="1" x14ac:dyDescent="0.2">
      <c r="C2248" s="128" t="str">
        <f>IF(AND(D2248="",A2248=""),"",IF(ISBLANK(A2248)," ",VLOOKUP(A2248,'Tabla de equipos'!$B$3:$D$107,3,FALSE)))</f>
        <v/>
      </c>
      <c r="E2248" s="130" t="str">
        <f t="shared" si="35"/>
        <v/>
      </c>
      <c r="F2248" s="24"/>
      <c r="H2248" s="52"/>
      <c r="L2248" s="51"/>
    </row>
    <row r="2249" spans="3:12" ht="21" customHeight="1" x14ac:dyDescent="0.2">
      <c r="C2249" s="128" t="str">
        <f>IF(AND(D2249="",A2249=""),"",IF(ISBLANK(A2249)," ",VLOOKUP(A2249,'Tabla de equipos'!$B$3:$D$107,3,FALSE)))</f>
        <v/>
      </c>
      <c r="E2249" s="130" t="str">
        <f t="shared" si="35"/>
        <v/>
      </c>
      <c r="F2249" s="24"/>
      <c r="H2249" s="52"/>
      <c r="L2249" s="51"/>
    </row>
    <row r="2250" spans="3:12" ht="21" customHeight="1" x14ac:dyDescent="0.2">
      <c r="C2250" s="128" t="str">
        <f>IF(AND(D2250="",A2250=""),"",IF(ISBLANK(A2250)," ",VLOOKUP(A2250,'Tabla de equipos'!$B$3:$D$107,3,FALSE)))</f>
        <v/>
      </c>
      <c r="E2250" s="130" t="str">
        <f t="shared" si="35"/>
        <v/>
      </c>
      <c r="F2250" s="24"/>
      <c r="H2250" s="52"/>
      <c r="L2250" s="51"/>
    </row>
    <row r="2251" spans="3:12" ht="21" customHeight="1" x14ac:dyDescent="0.2">
      <c r="C2251" s="128" t="str">
        <f>IF(AND(D2251="",A2251=""),"",IF(ISBLANK(A2251)," ",VLOOKUP(A2251,'Tabla de equipos'!$B$3:$D$107,3,FALSE)))</f>
        <v/>
      </c>
      <c r="E2251" s="130" t="str">
        <f t="shared" si="35"/>
        <v/>
      </c>
      <c r="F2251" s="24"/>
      <c r="H2251" s="52"/>
      <c r="L2251" s="51"/>
    </row>
    <row r="2252" spans="3:12" ht="21" customHeight="1" x14ac:dyDescent="0.2">
      <c r="C2252" s="128" t="str">
        <f>IF(AND(D2252="",A2252=""),"",IF(ISBLANK(A2252)," ",VLOOKUP(A2252,'Tabla de equipos'!$B$3:$D$107,3,FALSE)))</f>
        <v/>
      </c>
      <c r="E2252" s="130" t="str">
        <f t="shared" si="35"/>
        <v/>
      </c>
      <c r="F2252" s="24"/>
      <c r="H2252" s="52"/>
      <c r="L2252" s="51"/>
    </row>
    <row r="2253" spans="3:12" ht="21" customHeight="1" x14ac:dyDescent="0.2">
      <c r="C2253" s="128" t="str">
        <f>IF(AND(D2253="",A2253=""),"",IF(ISBLANK(A2253)," ",VLOOKUP(A2253,'Tabla de equipos'!$B$3:$D$107,3,FALSE)))</f>
        <v/>
      </c>
      <c r="E2253" s="130" t="str">
        <f t="shared" si="35"/>
        <v/>
      </c>
      <c r="F2253" s="24"/>
      <c r="H2253" s="52"/>
      <c r="L2253" s="51"/>
    </row>
    <row r="2254" spans="3:12" ht="21" customHeight="1" x14ac:dyDescent="0.2">
      <c r="C2254" s="128" t="str">
        <f>IF(AND(D2254="",A2254=""),"",IF(ISBLANK(A2254)," ",VLOOKUP(A2254,'Tabla de equipos'!$B$3:$D$107,3,FALSE)))</f>
        <v/>
      </c>
      <c r="E2254" s="130" t="str">
        <f t="shared" si="35"/>
        <v/>
      </c>
      <c r="F2254" s="24"/>
      <c r="H2254" s="52"/>
      <c r="L2254" s="51"/>
    </row>
    <row r="2255" spans="3:12" ht="21" customHeight="1" x14ac:dyDescent="0.2">
      <c r="C2255" s="128" t="str">
        <f>IF(AND(D2255="",A2255=""),"",IF(ISBLANK(A2255)," ",VLOOKUP(A2255,'Tabla de equipos'!$B$3:$D$107,3,FALSE)))</f>
        <v/>
      </c>
      <c r="E2255" s="130" t="str">
        <f t="shared" si="35"/>
        <v/>
      </c>
      <c r="F2255" s="24"/>
      <c r="H2255" s="52"/>
      <c r="L2255" s="51"/>
    </row>
    <row r="2256" spans="3:12" ht="21" customHeight="1" x14ac:dyDescent="0.2">
      <c r="C2256" s="128" t="str">
        <f>IF(AND(D2256="",A2256=""),"",IF(ISBLANK(A2256)," ",VLOOKUP(A2256,'Tabla de equipos'!$B$3:$D$107,3,FALSE)))</f>
        <v/>
      </c>
      <c r="E2256" s="130" t="str">
        <f t="shared" si="35"/>
        <v/>
      </c>
      <c r="F2256" s="24"/>
      <c r="H2256" s="52"/>
      <c r="L2256" s="51"/>
    </row>
    <row r="2257" spans="3:12" ht="21" customHeight="1" x14ac:dyDescent="0.2">
      <c r="C2257" s="128" t="str">
        <f>IF(AND(D2257="",A2257=""),"",IF(ISBLANK(A2257)," ",VLOOKUP(A2257,'Tabla de equipos'!$B$3:$D$107,3,FALSE)))</f>
        <v/>
      </c>
      <c r="E2257" s="130" t="str">
        <f t="shared" si="35"/>
        <v/>
      </c>
      <c r="F2257" s="24"/>
      <c r="H2257" s="52"/>
      <c r="L2257" s="51"/>
    </row>
    <row r="2258" spans="3:12" ht="21" customHeight="1" x14ac:dyDescent="0.2">
      <c r="C2258" s="128" t="str">
        <f>IF(AND(D2258="",A2258=""),"",IF(ISBLANK(A2258)," ",VLOOKUP(A2258,'Tabla de equipos'!$B$3:$D$107,3,FALSE)))</f>
        <v/>
      </c>
      <c r="E2258" s="130" t="str">
        <f t="shared" ref="E2258:E2321" si="36">IF(AND(D2258="",A2258=""),"",IF(AND(A2258="",D2258&gt;0),"Falta especificar equipo/soporte",IF(AND(D2258&gt;0,A2258&lt;&gt;""),"","Falta incluir unidades")))</f>
        <v/>
      </c>
      <c r="F2258" s="24"/>
      <c r="H2258" s="52"/>
      <c r="L2258" s="51"/>
    </row>
    <row r="2259" spans="3:12" ht="21" customHeight="1" x14ac:dyDescent="0.2">
      <c r="C2259" s="128" t="str">
        <f>IF(AND(D2259="",A2259=""),"",IF(ISBLANK(A2259)," ",VLOOKUP(A2259,'Tabla de equipos'!$B$3:$D$107,3,FALSE)))</f>
        <v/>
      </c>
      <c r="E2259" s="130" t="str">
        <f t="shared" si="36"/>
        <v/>
      </c>
      <c r="F2259" s="24"/>
      <c r="H2259" s="52"/>
      <c r="L2259" s="51"/>
    </row>
    <row r="2260" spans="3:12" ht="21" customHeight="1" x14ac:dyDescent="0.2">
      <c r="C2260" s="128" t="str">
        <f>IF(AND(D2260="",A2260=""),"",IF(ISBLANK(A2260)," ",VLOOKUP(A2260,'Tabla de equipos'!$B$3:$D$107,3,FALSE)))</f>
        <v/>
      </c>
      <c r="E2260" s="130" t="str">
        <f t="shared" si="36"/>
        <v/>
      </c>
      <c r="F2260" s="24"/>
      <c r="H2260" s="52"/>
      <c r="L2260" s="51"/>
    </row>
    <row r="2261" spans="3:12" ht="21" customHeight="1" x14ac:dyDescent="0.2">
      <c r="C2261" s="128" t="str">
        <f>IF(AND(D2261="",A2261=""),"",IF(ISBLANK(A2261)," ",VLOOKUP(A2261,'Tabla de equipos'!$B$3:$D$107,3,FALSE)))</f>
        <v/>
      </c>
      <c r="E2261" s="130" t="str">
        <f t="shared" si="36"/>
        <v/>
      </c>
      <c r="F2261" s="24"/>
      <c r="H2261" s="52"/>
      <c r="L2261" s="51"/>
    </row>
    <row r="2262" spans="3:12" ht="21" customHeight="1" x14ac:dyDescent="0.2">
      <c r="C2262" s="128" t="str">
        <f>IF(AND(D2262="",A2262=""),"",IF(ISBLANK(A2262)," ",VLOOKUP(A2262,'Tabla de equipos'!$B$3:$D$107,3,FALSE)))</f>
        <v/>
      </c>
      <c r="E2262" s="130" t="str">
        <f t="shared" si="36"/>
        <v/>
      </c>
      <c r="F2262" s="24"/>
      <c r="H2262" s="52"/>
      <c r="L2262" s="51"/>
    </row>
    <row r="2263" spans="3:12" ht="21" customHeight="1" x14ac:dyDescent="0.2">
      <c r="C2263" s="128" t="str">
        <f>IF(AND(D2263="",A2263=""),"",IF(ISBLANK(A2263)," ",VLOOKUP(A2263,'Tabla de equipos'!$B$3:$D$107,3,FALSE)))</f>
        <v/>
      </c>
      <c r="E2263" s="130" t="str">
        <f t="shared" si="36"/>
        <v/>
      </c>
      <c r="F2263" s="24"/>
      <c r="H2263" s="52"/>
      <c r="L2263" s="51"/>
    </row>
    <row r="2264" spans="3:12" ht="21" customHeight="1" x14ac:dyDescent="0.2">
      <c r="C2264" s="128" t="str">
        <f>IF(AND(D2264="",A2264=""),"",IF(ISBLANK(A2264)," ",VLOOKUP(A2264,'Tabla de equipos'!$B$3:$D$107,3,FALSE)))</f>
        <v/>
      </c>
      <c r="E2264" s="130" t="str">
        <f t="shared" si="36"/>
        <v/>
      </c>
      <c r="F2264" s="24"/>
      <c r="H2264" s="52"/>
      <c r="L2264" s="51"/>
    </row>
    <row r="2265" spans="3:12" ht="21" customHeight="1" x14ac:dyDescent="0.2">
      <c r="C2265" s="128" t="str">
        <f>IF(AND(D2265="",A2265=""),"",IF(ISBLANK(A2265)," ",VLOOKUP(A2265,'Tabla de equipos'!$B$3:$D$107,3,FALSE)))</f>
        <v/>
      </c>
      <c r="E2265" s="130" t="str">
        <f t="shared" si="36"/>
        <v/>
      </c>
      <c r="F2265" s="24"/>
      <c r="H2265" s="52"/>
      <c r="L2265" s="51"/>
    </row>
    <row r="2266" spans="3:12" ht="21" customHeight="1" x14ac:dyDescent="0.2">
      <c r="C2266" s="128" t="str">
        <f>IF(AND(D2266="",A2266=""),"",IF(ISBLANK(A2266)," ",VLOOKUP(A2266,'Tabla de equipos'!$B$3:$D$107,3,FALSE)))</f>
        <v/>
      </c>
      <c r="E2266" s="130" t="str">
        <f t="shared" si="36"/>
        <v/>
      </c>
      <c r="F2266" s="24"/>
      <c r="H2266" s="52"/>
      <c r="L2266" s="51"/>
    </row>
    <row r="2267" spans="3:12" ht="21" customHeight="1" x14ac:dyDescent="0.2">
      <c r="C2267" s="128" t="str">
        <f>IF(AND(D2267="",A2267=""),"",IF(ISBLANK(A2267)," ",VLOOKUP(A2267,'Tabla de equipos'!$B$3:$D$107,3,FALSE)))</f>
        <v/>
      </c>
      <c r="E2267" s="130" t="str">
        <f t="shared" si="36"/>
        <v/>
      </c>
      <c r="F2267" s="24"/>
      <c r="H2267" s="52"/>
      <c r="L2267" s="51"/>
    </row>
    <row r="2268" spans="3:12" ht="21" customHeight="1" x14ac:dyDescent="0.2">
      <c r="C2268" s="128" t="str">
        <f>IF(AND(D2268="",A2268=""),"",IF(ISBLANK(A2268)," ",VLOOKUP(A2268,'Tabla de equipos'!$B$3:$D$107,3,FALSE)))</f>
        <v/>
      </c>
      <c r="E2268" s="130" t="str">
        <f t="shared" si="36"/>
        <v/>
      </c>
      <c r="F2268" s="24"/>
      <c r="H2268" s="52"/>
      <c r="L2268" s="51"/>
    </row>
    <row r="2269" spans="3:12" ht="21" customHeight="1" x14ac:dyDescent="0.2">
      <c r="C2269" s="128" t="str">
        <f>IF(AND(D2269="",A2269=""),"",IF(ISBLANK(A2269)," ",VLOOKUP(A2269,'Tabla de equipos'!$B$3:$D$107,3,FALSE)))</f>
        <v/>
      </c>
      <c r="E2269" s="130" t="str">
        <f t="shared" si="36"/>
        <v/>
      </c>
      <c r="F2269" s="24"/>
      <c r="H2269" s="52"/>
      <c r="L2269" s="51"/>
    </row>
    <row r="2270" spans="3:12" ht="21" customHeight="1" x14ac:dyDescent="0.2">
      <c r="C2270" s="128" t="str">
        <f>IF(AND(D2270="",A2270=""),"",IF(ISBLANK(A2270)," ",VLOOKUP(A2270,'Tabla de equipos'!$B$3:$D$107,3,FALSE)))</f>
        <v/>
      </c>
      <c r="E2270" s="130" t="str">
        <f t="shared" si="36"/>
        <v/>
      </c>
      <c r="F2270" s="24"/>
      <c r="H2270" s="52"/>
      <c r="L2270" s="51"/>
    </row>
    <row r="2271" spans="3:12" ht="21" customHeight="1" x14ac:dyDescent="0.2">
      <c r="C2271" s="128" t="str">
        <f>IF(AND(D2271="",A2271=""),"",IF(ISBLANK(A2271)," ",VLOOKUP(A2271,'Tabla de equipos'!$B$3:$D$107,3,FALSE)))</f>
        <v/>
      </c>
      <c r="E2271" s="130" t="str">
        <f t="shared" si="36"/>
        <v/>
      </c>
      <c r="F2271" s="24"/>
      <c r="H2271" s="52"/>
      <c r="L2271" s="51"/>
    </row>
    <row r="2272" spans="3:12" ht="21" customHeight="1" x14ac:dyDescent="0.2">
      <c r="C2272" s="128" t="str">
        <f>IF(AND(D2272="",A2272=""),"",IF(ISBLANK(A2272)," ",VLOOKUP(A2272,'Tabla de equipos'!$B$3:$D$107,3,FALSE)))</f>
        <v/>
      </c>
      <c r="E2272" s="130" t="str">
        <f t="shared" si="36"/>
        <v/>
      </c>
      <c r="F2272" s="24"/>
      <c r="H2272" s="52"/>
      <c r="L2272" s="51"/>
    </row>
    <row r="2273" spans="3:12" ht="21" customHeight="1" x14ac:dyDescent="0.2">
      <c r="C2273" s="128" t="str">
        <f>IF(AND(D2273="",A2273=""),"",IF(ISBLANK(A2273)," ",VLOOKUP(A2273,'Tabla de equipos'!$B$3:$D$107,3,FALSE)))</f>
        <v/>
      </c>
      <c r="E2273" s="130" t="str">
        <f t="shared" si="36"/>
        <v/>
      </c>
      <c r="F2273" s="24"/>
      <c r="H2273" s="52"/>
      <c r="L2273" s="51"/>
    </row>
    <row r="2274" spans="3:12" ht="21" customHeight="1" x14ac:dyDescent="0.2">
      <c r="C2274" s="128" t="str">
        <f>IF(AND(D2274="",A2274=""),"",IF(ISBLANK(A2274)," ",VLOOKUP(A2274,'Tabla de equipos'!$B$3:$D$107,3,FALSE)))</f>
        <v/>
      </c>
      <c r="E2274" s="130" t="str">
        <f t="shared" si="36"/>
        <v/>
      </c>
      <c r="F2274" s="24"/>
      <c r="H2274" s="52"/>
      <c r="L2274" s="51"/>
    </row>
    <row r="2275" spans="3:12" ht="21" customHeight="1" x14ac:dyDescent="0.2">
      <c r="C2275" s="128" t="str">
        <f>IF(AND(D2275="",A2275=""),"",IF(ISBLANK(A2275)," ",VLOOKUP(A2275,'Tabla de equipos'!$B$3:$D$107,3,FALSE)))</f>
        <v/>
      </c>
      <c r="E2275" s="130" t="str">
        <f t="shared" si="36"/>
        <v/>
      </c>
      <c r="F2275" s="24"/>
      <c r="H2275" s="52"/>
      <c r="L2275" s="51"/>
    </row>
    <row r="2276" spans="3:12" ht="21" customHeight="1" x14ac:dyDescent="0.2">
      <c r="C2276" s="128" t="str">
        <f>IF(AND(D2276="",A2276=""),"",IF(ISBLANK(A2276)," ",VLOOKUP(A2276,'Tabla de equipos'!$B$3:$D$107,3,FALSE)))</f>
        <v/>
      </c>
      <c r="E2276" s="130" t="str">
        <f t="shared" si="36"/>
        <v/>
      </c>
      <c r="F2276" s="24"/>
      <c r="H2276" s="52"/>
      <c r="L2276" s="51"/>
    </row>
    <row r="2277" spans="3:12" ht="21" customHeight="1" x14ac:dyDescent="0.2">
      <c r="C2277" s="128" t="str">
        <f>IF(AND(D2277="",A2277=""),"",IF(ISBLANK(A2277)," ",VLOOKUP(A2277,'Tabla de equipos'!$B$3:$D$107,3,FALSE)))</f>
        <v/>
      </c>
      <c r="E2277" s="130" t="str">
        <f t="shared" si="36"/>
        <v/>
      </c>
      <c r="F2277" s="24"/>
      <c r="H2277" s="52"/>
      <c r="L2277" s="51"/>
    </row>
    <row r="2278" spans="3:12" ht="21" customHeight="1" x14ac:dyDescent="0.2">
      <c r="C2278" s="128" t="str">
        <f>IF(AND(D2278="",A2278=""),"",IF(ISBLANK(A2278)," ",VLOOKUP(A2278,'Tabla de equipos'!$B$3:$D$107,3,FALSE)))</f>
        <v/>
      </c>
      <c r="E2278" s="130" t="str">
        <f t="shared" si="36"/>
        <v/>
      </c>
      <c r="F2278" s="24"/>
      <c r="H2278" s="52"/>
      <c r="L2278" s="51"/>
    </row>
    <row r="2279" spans="3:12" ht="21" customHeight="1" x14ac:dyDescent="0.2">
      <c r="C2279" s="128" t="str">
        <f>IF(AND(D2279="",A2279=""),"",IF(ISBLANK(A2279)," ",VLOOKUP(A2279,'Tabla de equipos'!$B$3:$D$107,3,FALSE)))</f>
        <v/>
      </c>
      <c r="E2279" s="130" t="str">
        <f t="shared" si="36"/>
        <v/>
      </c>
      <c r="F2279" s="24"/>
      <c r="H2279" s="52"/>
      <c r="L2279" s="51"/>
    </row>
    <row r="2280" spans="3:12" ht="21" customHeight="1" x14ac:dyDescent="0.2">
      <c r="C2280" s="128" t="str">
        <f>IF(AND(D2280="",A2280=""),"",IF(ISBLANK(A2280)," ",VLOOKUP(A2280,'Tabla de equipos'!$B$3:$D$107,3,FALSE)))</f>
        <v/>
      </c>
      <c r="E2280" s="130" t="str">
        <f t="shared" si="36"/>
        <v/>
      </c>
      <c r="F2280" s="24"/>
      <c r="H2280" s="52"/>
      <c r="L2280" s="51"/>
    </row>
    <row r="2281" spans="3:12" ht="21" customHeight="1" x14ac:dyDescent="0.2">
      <c r="C2281" s="128" t="str">
        <f>IF(AND(D2281="",A2281=""),"",IF(ISBLANK(A2281)," ",VLOOKUP(A2281,'Tabla de equipos'!$B$3:$D$107,3,FALSE)))</f>
        <v/>
      </c>
      <c r="E2281" s="130" t="str">
        <f t="shared" si="36"/>
        <v/>
      </c>
      <c r="F2281" s="24"/>
      <c r="H2281" s="52"/>
      <c r="L2281" s="51"/>
    </row>
    <row r="2282" spans="3:12" ht="21" customHeight="1" x14ac:dyDescent="0.2">
      <c r="C2282" s="128" t="str">
        <f>IF(AND(D2282="",A2282=""),"",IF(ISBLANK(A2282)," ",VLOOKUP(A2282,'Tabla de equipos'!$B$3:$D$107,3,FALSE)))</f>
        <v/>
      </c>
      <c r="E2282" s="130" t="str">
        <f t="shared" si="36"/>
        <v/>
      </c>
      <c r="F2282" s="24"/>
      <c r="H2282" s="52"/>
      <c r="L2282" s="51"/>
    </row>
    <row r="2283" spans="3:12" ht="21" customHeight="1" x14ac:dyDescent="0.2">
      <c r="C2283" s="128" t="str">
        <f>IF(AND(D2283="",A2283=""),"",IF(ISBLANK(A2283)," ",VLOOKUP(A2283,'Tabla de equipos'!$B$3:$D$107,3,FALSE)))</f>
        <v/>
      </c>
      <c r="E2283" s="130" t="str">
        <f t="shared" si="36"/>
        <v/>
      </c>
      <c r="F2283" s="24"/>
      <c r="H2283" s="52"/>
      <c r="L2283" s="51"/>
    </row>
    <row r="2284" spans="3:12" ht="21" customHeight="1" x14ac:dyDescent="0.2">
      <c r="C2284" s="128" t="str">
        <f>IF(AND(D2284="",A2284=""),"",IF(ISBLANK(A2284)," ",VLOOKUP(A2284,'Tabla de equipos'!$B$3:$D$107,3,FALSE)))</f>
        <v/>
      </c>
      <c r="E2284" s="130" t="str">
        <f t="shared" si="36"/>
        <v/>
      </c>
      <c r="F2284" s="24"/>
      <c r="H2284" s="52"/>
      <c r="L2284" s="51"/>
    </row>
    <row r="2285" spans="3:12" ht="21" customHeight="1" x14ac:dyDescent="0.2">
      <c r="C2285" s="128" t="str">
        <f>IF(AND(D2285="",A2285=""),"",IF(ISBLANK(A2285)," ",VLOOKUP(A2285,'Tabla de equipos'!$B$3:$D$107,3,FALSE)))</f>
        <v/>
      </c>
      <c r="E2285" s="130" t="str">
        <f t="shared" si="36"/>
        <v/>
      </c>
      <c r="F2285" s="24"/>
      <c r="H2285" s="52"/>
      <c r="L2285" s="51"/>
    </row>
    <row r="2286" spans="3:12" ht="21" customHeight="1" x14ac:dyDescent="0.2">
      <c r="C2286" s="128" t="str">
        <f>IF(AND(D2286="",A2286=""),"",IF(ISBLANK(A2286)," ",VLOOKUP(A2286,'Tabla de equipos'!$B$3:$D$107,3,FALSE)))</f>
        <v/>
      </c>
      <c r="E2286" s="130" t="str">
        <f t="shared" si="36"/>
        <v/>
      </c>
      <c r="F2286" s="24"/>
      <c r="H2286" s="52"/>
      <c r="L2286" s="51"/>
    </row>
    <row r="2287" spans="3:12" ht="21" customHeight="1" x14ac:dyDescent="0.2">
      <c r="C2287" s="128" t="str">
        <f>IF(AND(D2287="",A2287=""),"",IF(ISBLANK(A2287)," ",VLOOKUP(A2287,'Tabla de equipos'!$B$3:$D$107,3,FALSE)))</f>
        <v/>
      </c>
      <c r="E2287" s="130" t="str">
        <f t="shared" si="36"/>
        <v/>
      </c>
      <c r="F2287" s="24"/>
      <c r="H2287" s="52"/>
      <c r="L2287" s="51"/>
    </row>
    <row r="2288" spans="3:12" ht="21" customHeight="1" x14ac:dyDescent="0.2">
      <c r="C2288" s="128" t="str">
        <f>IF(AND(D2288="",A2288=""),"",IF(ISBLANK(A2288)," ",VLOOKUP(A2288,'Tabla de equipos'!$B$3:$D$107,3,FALSE)))</f>
        <v/>
      </c>
      <c r="E2288" s="130" t="str">
        <f t="shared" si="36"/>
        <v/>
      </c>
      <c r="F2288" s="24"/>
      <c r="H2288" s="52"/>
      <c r="L2288" s="51"/>
    </row>
    <row r="2289" spans="3:12" ht="21" customHeight="1" x14ac:dyDescent="0.2">
      <c r="C2289" s="128" t="str">
        <f>IF(AND(D2289="",A2289=""),"",IF(ISBLANK(A2289)," ",VLOOKUP(A2289,'Tabla de equipos'!$B$3:$D$107,3,FALSE)))</f>
        <v/>
      </c>
      <c r="E2289" s="130" t="str">
        <f t="shared" si="36"/>
        <v/>
      </c>
      <c r="F2289" s="24"/>
      <c r="H2289" s="52"/>
      <c r="L2289" s="51"/>
    </row>
    <row r="2290" spans="3:12" ht="21" customHeight="1" x14ac:dyDescent="0.2">
      <c r="C2290" s="128" t="str">
        <f>IF(AND(D2290="",A2290=""),"",IF(ISBLANK(A2290)," ",VLOOKUP(A2290,'Tabla de equipos'!$B$3:$D$107,3,FALSE)))</f>
        <v/>
      </c>
      <c r="E2290" s="130" t="str">
        <f t="shared" si="36"/>
        <v/>
      </c>
      <c r="F2290" s="24"/>
      <c r="H2290" s="52"/>
      <c r="L2290" s="51"/>
    </row>
    <row r="2291" spans="3:12" ht="21" customHeight="1" x14ac:dyDescent="0.2">
      <c r="C2291" s="128" t="str">
        <f>IF(AND(D2291="",A2291=""),"",IF(ISBLANK(A2291)," ",VLOOKUP(A2291,'Tabla de equipos'!$B$3:$D$107,3,FALSE)))</f>
        <v/>
      </c>
      <c r="E2291" s="130" t="str">
        <f t="shared" si="36"/>
        <v/>
      </c>
      <c r="F2291" s="24"/>
      <c r="H2291" s="52"/>
      <c r="L2291" s="51"/>
    </row>
    <row r="2292" spans="3:12" ht="21" customHeight="1" x14ac:dyDescent="0.2">
      <c r="C2292" s="128" t="str">
        <f>IF(AND(D2292="",A2292=""),"",IF(ISBLANK(A2292)," ",VLOOKUP(A2292,'Tabla de equipos'!$B$3:$D$107,3,FALSE)))</f>
        <v/>
      </c>
      <c r="E2292" s="130" t="str">
        <f t="shared" si="36"/>
        <v/>
      </c>
      <c r="F2292" s="24"/>
      <c r="H2292" s="52"/>
      <c r="L2292" s="51"/>
    </row>
    <row r="2293" spans="3:12" ht="21" customHeight="1" x14ac:dyDescent="0.2">
      <c r="C2293" s="128" t="str">
        <f>IF(AND(D2293="",A2293=""),"",IF(ISBLANK(A2293)," ",VLOOKUP(A2293,'Tabla de equipos'!$B$3:$D$107,3,FALSE)))</f>
        <v/>
      </c>
      <c r="E2293" s="130" t="str">
        <f t="shared" si="36"/>
        <v/>
      </c>
      <c r="F2293" s="24"/>
      <c r="H2293" s="52"/>
      <c r="L2293" s="51"/>
    </row>
    <row r="2294" spans="3:12" ht="21" customHeight="1" x14ac:dyDescent="0.2">
      <c r="C2294" s="128" t="str">
        <f>IF(AND(D2294="",A2294=""),"",IF(ISBLANK(A2294)," ",VLOOKUP(A2294,'Tabla de equipos'!$B$3:$D$107,3,FALSE)))</f>
        <v/>
      </c>
      <c r="E2294" s="130" t="str">
        <f t="shared" si="36"/>
        <v/>
      </c>
      <c r="F2294" s="24"/>
      <c r="H2294" s="52"/>
      <c r="L2294" s="51"/>
    </row>
    <row r="2295" spans="3:12" ht="21" customHeight="1" x14ac:dyDescent="0.2">
      <c r="C2295" s="128" t="str">
        <f>IF(AND(D2295="",A2295=""),"",IF(ISBLANK(A2295)," ",VLOOKUP(A2295,'Tabla de equipos'!$B$3:$D$107,3,FALSE)))</f>
        <v/>
      </c>
      <c r="E2295" s="130" t="str">
        <f t="shared" si="36"/>
        <v/>
      </c>
      <c r="F2295" s="24"/>
      <c r="H2295" s="52"/>
      <c r="L2295" s="51"/>
    </row>
    <row r="2296" spans="3:12" ht="21" customHeight="1" x14ac:dyDescent="0.2">
      <c r="C2296" s="128" t="str">
        <f>IF(AND(D2296="",A2296=""),"",IF(ISBLANK(A2296)," ",VLOOKUP(A2296,'Tabla de equipos'!$B$3:$D$107,3,FALSE)))</f>
        <v/>
      </c>
      <c r="E2296" s="130" t="str">
        <f t="shared" si="36"/>
        <v/>
      </c>
      <c r="F2296" s="24"/>
      <c r="H2296" s="52"/>
      <c r="L2296" s="51"/>
    </row>
    <row r="2297" spans="3:12" ht="21" customHeight="1" x14ac:dyDescent="0.2">
      <c r="C2297" s="128" t="str">
        <f>IF(AND(D2297="",A2297=""),"",IF(ISBLANK(A2297)," ",VLOOKUP(A2297,'Tabla de equipos'!$B$3:$D$107,3,FALSE)))</f>
        <v/>
      </c>
      <c r="E2297" s="130" t="str">
        <f t="shared" si="36"/>
        <v/>
      </c>
      <c r="F2297" s="24"/>
      <c r="H2297" s="52"/>
      <c r="L2297" s="51"/>
    </row>
    <row r="2298" spans="3:12" ht="21" customHeight="1" x14ac:dyDescent="0.2">
      <c r="C2298" s="128" t="str">
        <f>IF(AND(D2298="",A2298=""),"",IF(ISBLANK(A2298)," ",VLOOKUP(A2298,'Tabla de equipos'!$B$3:$D$107,3,FALSE)))</f>
        <v/>
      </c>
      <c r="E2298" s="130" t="str">
        <f t="shared" si="36"/>
        <v/>
      </c>
      <c r="F2298" s="24"/>
      <c r="H2298" s="52"/>
      <c r="L2298" s="51"/>
    </row>
    <row r="2299" spans="3:12" ht="21" customHeight="1" x14ac:dyDescent="0.2">
      <c r="C2299" s="128" t="str">
        <f>IF(AND(D2299="",A2299=""),"",IF(ISBLANK(A2299)," ",VLOOKUP(A2299,'Tabla de equipos'!$B$3:$D$107,3,FALSE)))</f>
        <v/>
      </c>
      <c r="E2299" s="130" t="str">
        <f t="shared" si="36"/>
        <v/>
      </c>
      <c r="F2299" s="24"/>
      <c r="H2299" s="52"/>
      <c r="L2299" s="51"/>
    </row>
    <row r="2300" spans="3:12" ht="21" customHeight="1" x14ac:dyDescent="0.2">
      <c r="C2300" s="128" t="str">
        <f>IF(AND(D2300="",A2300=""),"",IF(ISBLANK(A2300)," ",VLOOKUP(A2300,'Tabla de equipos'!$B$3:$D$107,3,FALSE)))</f>
        <v/>
      </c>
      <c r="E2300" s="130" t="str">
        <f t="shared" si="36"/>
        <v/>
      </c>
      <c r="F2300" s="24"/>
      <c r="H2300" s="52"/>
      <c r="L2300" s="51"/>
    </row>
    <row r="2301" spans="3:12" ht="21" customHeight="1" x14ac:dyDescent="0.2">
      <c r="C2301" s="128" t="str">
        <f>IF(AND(D2301="",A2301=""),"",IF(ISBLANK(A2301)," ",VLOOKUP(A2301,'Tabla de equipos'!$B$3:$D$107,3,FALSE)))</f>
        <v/>
      </c>
      <c r="E2301" s="130" t="str">
        <f t="shared" si="36"/>
        <v/>
      </c>
      <c r="F2301" s="24"/>
      <c r="H2301" s="52"/>
      <c r="L2301" s="51"/>
    </row>
    <row r="2302" spans="3:12" ht="21" customHeight="1" x14ac:dyDescent="0.2">
      <c r="C2302" s="128" t="str">
        <f>IF(AND(D2302="",A2302=""),"",IF(ISBLANK(A2302)," ",VLOOKUP(A2302,'Tabla de equipos'!$B$3:$D$107,3,FALSE)))</f>
        <v/>
      </c>
      <c r="E2302" s="130" t="str">
        <f t="shared" si="36"/>
        <v/>
      </c>
      <c r="F2302" s="24"/>
      <c r="H2302" s="52"/>
      <c r="L2302" s="51"/>
    </row>
    <row r="2303" spans="3:12" ht="21" customHeight="1" x14ac:dyDescent="0.2">
      <c r="C2303" s="128" t="str">
        <f>IF(AND(D2303="",A2303=""),"",IF(ISBLANK(A2303)," ",VLOOKUP(A2303,'Tabla de equipos'!$B$3:$D$107,3,FALSE)))</f>
        <v/>
      </c>
      <c r="E2303" s="130" t="str">
        <f t="shared" si="36"/>
        <v/>
      </c>
      <c r="F2303" s="24"/>
      <c r="H2303" s="52"/>
      <c r="L2303" s="51"/>
    </row>
    <row r="2304" spans="3:12" ht="21" customHeight="1" x14ac:dyDescent="0.2">
      <c r="C2304" s="128" t="str">
        <f>IF(AND(D2304="",A2304=""),"",IF(ISBLANK(A2304)," ",VLOOKUP(A2304,'Tabla de equipos'!$B$3:$D$107,3,FALSE)))</f>
        <v/>
      </c>
      <c r="E2304" s="130" t="str">
        <f t="shared" si="36"/>
        <v/>
      </c>
      <c r="F2304" s="24"/>
      <c r="H2304" s="52"/>
      <c r="L2304" s="51"/>
    </row>
    <row r="2305" spans="3:12" ht="21" customHeight="1" x14ac:dyDescent="0.2">
      <c r="C2305" s="128" t="str">
        <f>IF(AND(D2305="",A2305=""),"",IF(ISBLANK(A2305)," ",VLOOKUP(A2305,'Tabla de equipos'!$B$3:$D$107,3,FALSE)))</f>
        <v/>
      </c>
      <c r="E2305" s="130" t="str">
        <f t="shared" si="36"/>
        <v/>
      </c>
      <c r="F2305" s="24"/>
      <c r="H2305" s="52"/>
      <c r="L2305" s="51"/>
    </row>
    <row r="2306" spans="3:12" ht="21" customHeight="1" x14ac:dyDescent="0.2">
      <c r="C2306" s="128" t="str">
        <f>IF(AND(D2306="",A2306=""),"",IF(ISBLANK(A2306)," ",VLOOKUP(A2306,'Tabla de equipos'!$B$3:$D$107,3,FALSE)))</f>
        <v/>
      </c>
      <c r="E2306" s="130" t="str">
        <f t="shared" si="36"/>
        <v/>
      </c>
      <c r="F2306" s="24"/>
      <c r="H2306" s="52"/>
      <c r="L2306" s="51"/>
    </row>
    <row r="2307" spans="3:12" ht="21" customHeight="1" x14ac:dyDescent="0.2">
      <c r="C2307" s="128" t="str">
        <f>IF(AND(D2307="",A2307=""),"",IF(ISBLANK(A2307)," ",VLOOKUP(A2307,'Tabla de equipos'!$B$3:$D$107,3,FALSE)))</f>
        <v/>
      </c>
      <c r="E2307" s="130" t="str">
        <f t="shared" si="36"/>
        <v/>
      </c>
      <c r="F2307" s="24"/>
      <c r="H2307" s="52"/>
      <c r="L2307" s="51"/>
    </row>
    <row r="2308" spans="3:12" ht="21" customHeight="1" x14ac:dyDescent="0.2">
      <c r="C2308" s="128" t="str">
        <f>IF(AND(D2308="",A2308=""),"",IF(ISBLANK(A2308)," ",VLOOKUP(A2308,'Tabla de equipos'!$B$3:$D$107,3,FALSE)))</f>
        <v/>
      </c>
      <c r="E2308" s="130" t="str">
        <f t="shared" si="36"/>
        <v/>
      </c>
      <c r="F2308" s="24"/>
      <c r="H2308" s="52"/>
      <c r="L2308" s="51"/>
    </row>
    <row r="2309" spans="3:12" ht="21" customHeight="1" x14ac:dyDescent="0.2">
      <c r="C2309" s="128" t="str">
        <f>IF(AND(D2309="",A2309=""),"",IF(ISBLANK(A2309)," ",VLOOKUP(A2309,'Tabla de equipos'!$B$3:$D$107,3,FALSE)))</f>
        <v/>
      </c>
      <c r="E2309" s="130" t="str">
        <f t="shared" si="36"/>
        <v/>
      </c>
      <c r="F2309" s="24"/>
      <c r="H2309" s="52"/>
      <c r="L2309" s="51"/>
    </row>
    <row r="2310" spans="3:12" ht="21" customHeight="1" x14ac:dyDescent="0.2">
      <c r="C2310" s="128" t="str">
        <f>IF(AND(D2310="",A2310=""),"",IF(ISBLANK(A2310)," ",VLOOKUP(A2310,'Tabla de equipos'!$B$3:$D$107,3,FALSE)))</f>
        <v/>
      </c>
      <c r="E2310" s="130" t="str">
        <f t="shared" si="36"/>
        <v/>
      </c>
      <c r="F2310" s="24"/>
      <c r="H2310" s="52"/>
      <c r="L2310" s="51"/>
    </row>
    <row r="2311" spans="3:12" ht="21" customHeight="1" x14ac:dyDescent="0.2">
      <c r="C2311" s="128" t="str">
        <f>IF(AND(D2311="",A2311=""),"",IF(ISBLANK(A2311)," ",VLOOKUP(A2311,'Tabla de equipos'!$B$3:$D$107,3,FALSE)))</f>
        <v/>
      </c>
      <c r="E2311" s="130" t="str">
        <f t="shared" si="36"/>
        <v/>
      </c>
      <c r="F2311" s="24"/>
      <c r="H2311" s="52"/>
      <c r="L2311" s="51"/>
    </row>
    <row r="2312" spans="3:12" ht="21" customHeight="1" x14ac:dyDescent="0.2">
      <c r="C2312" s="128" t="str">
        <f>IF(AND(D2312="",A2312=""),"",IF(ISBLANK(A2312)," ",VLOOKUP(A2312,'Tabla de equipos'!$B$3:$D$107,3,FALSE)))</f>
        <v/>
      </c>
      <c r="E2312" s="130" t="str">
        <f t="shared" si="36"/>
        <v/>
      </c>
      <c r="F2312" s="24"/>
      <c r="H2312" s="52"/>
      <c r="L2312" s="51"/>
    </row>
    <row r="2313" spans="3:12" ht="21" customHeight="1" x14ac:dyDescent="0.2">
      <c r="C2313" s="128" t="str">
        <f>IF(AND(D2313="",A2313=""),"",IF(ISBLANK(A2313)," ",VLOOKUP(A2313,'Tabla de equipos'!$B$3:$D$107,3,FALSE)))</f>
        <v/>
      </c>
      <c r="E2313" s="130" t="str">
        <f t="shared" si="36"/>
        <v/>
      </c>
      <c r="F2313" s="24"/>
      <c r="H2313" s="52"/>
      <c r="L2313" s="51"/>
    </row>
    <row r="2314" spans="3:12" ht="21" customHeight="1" x14ac:dyDescent="0.2">
      <c r="C2314" s="128" t="str">
        <f>IF(AND(D2314="",A2314=""),"",IF(ISBLANK(A2314)," ",VLOOKUP(A2314,'Tabla de equipos'!$B$3:$D$107,3,FALSE)))</f>
        <v/>
      </c>
      <c r="E2314" s="130" t="str">
        <f t="shared" si="36"/>
        <v/>
      </c>
      <c r="F2314" s="24"/>
      <c r="H2314" s="52"/>
      <c r="L2314" s="51"/>
    </row>
    <row r="2315" spans="3:12" ht="21" customHeight="1" x14ac:dyDescent="0.2">
      <c r="C2315" s="128" t="str">
        <f>IF(AND(D2315="",A2315=""),"",IF(ISBLANK(A2315)," ",VLOOKUP(A2315,'Tabla de equipos'!$B$3:$D$107,3,FALSE)))</f>
        <v/>
      </c>
      <c r="E2315" s="130" t="str">
        <f t="shared" si="36"/>
        <v/>
      </c>
      <c r="F2315" s="24"/>
      <c r="H2315" s="52"/>
      <c r="L2315" s="51"/>
    </row>
    <row r="2316" spans="3:12" ht="21" customHeight="1" x14ac:dyDescent="0.2">
      <c r="C2316" s="128" t="str">
        <f>IF(AND(D2316="",A2316=""),"",IF(ISBLANK(A2316)," ",VLOOKUP(A2316,'Tabla de equipos'!$B$3:$D$107,3,FALSE)))</f>
        <v/>
      </c>
      <c r="E2316" s="130" t="str">
        <f t="shared" si="36"/>
        <v/>
      </c>
      <c r="F2316" s="24"/>
      <c r="H2316" s="52"/>
      <c r="L2316" s="51"/>
    </row>
    <row r="2317" spans="3:12" ht="21" customHeight="1" x14ac:dyDescent="0.2">
      <c r="C2317" s="128" t="str">
        <f>IF(AND(D2317="",A2317=""),"",IF(ISBLANK(A2317)," ",VLOOKUP(A2317,'Tabla de equipos'!$B$3:$D$107,3,FALSE)))</f>
        <v/>
      </c>
      <c r="E2317" s="130" t="str">
        <f t="shared" si="36"/>
        <v/>
      </c>
      <c r="F2317" s="24"/>
      <c r="H2317" s="52"/>
      <c r="L2317" s="51"/>
    </row>
    <row r="2318" spans="3:12" ht="21" customHeight="1" x14ac:dyDescent="0.2">
      <c r="C2318" s="128" t="str">
        <f>IF(AND(D2318="",A2318=""),"",IF(ISBLANK(A2318)," ",VLOOKUP(A2318,'Tabla de equipos'!$B$3:$D$107,3,FALSE)))</f>
        <v/>
      </c>
      <c r="E2318" s="130" t="str">
        <f t="shared" si="36"/>
        <v/>
      </c>
      <c r="F2318" s="24"/>
      <c r="H2318" s="52"/>
      <c r="L2318" s="51"/>
    </row>
    <row r="2319" spans="3:12" ht="21" customHeight="1" x14ac:dyDescent="0.2">
      <c r="C2319" s="128" t="str">
        <f>IF(AND(D2319="",A2319=""),"",IF(ISBLANK(A2319)," ",VLOOKUP(A2319,'Tabla de equipos'!$B$3:$D$107,3,FALSE)))</f>
        <v/>
      </c>
      <c r="E2319" s="130" t="str">
        <f t="shared" si="36"/>
        <v/>
      </c>
      <c r="F2319" s="24"/>
      <c r="H2319" s="52"/>
      <c r="L2319" s="51"/>
    </row>
    <row r="2320" spans="3:12" ht="21" customHeight="1" x14ac:dyDescent="0.2">
      <c r="C2320" s="128" t="str">
        <f>IF(AND(D2320="",A2320=""),"",IF(ISBLANK(A2320)," ",VLOOKUP(A2320,'Tabla de equipos'!$B$3:$D$107,3,FALSE)))</f>
        <v/>
      </c>
      <c r="E2320" s="130" t="str">
        <f t="shared" si="36"/>
        <v/>
      </c>
      <c r="F2320" s="24"/>
      <c r="H2320" s="52"/>
      <c r="L2320" s="51"/>
    </row>
    <row r="2321" spans="3:12" ht="21" customHeight="1" x14ac:dyDescent="0.2">
      <c r="C2321" s="128" t="str">
        <f>IF(AND(D2321="",A2321=""),"",IF(ISBLANK(A2321)," ",VLOOKUP(A2321,'Tabla de equipos'!$B$3:$D$107,3,FALSE)))</f>
        <v/>
      </c>
      <c r="E2321" s="130" t="str">
        <f t="shared" si="36"/>
        <v/>
      </c>
      <c r="F2321" s="24"/>
      <c r="H2321" s="52"/>
      <c r="L2321" s="51"/>
    </row>
    <row r="2322" spans="3:12" ht="21" customHeight="1" x14ac:dyDescent="0.2">
      <c r="C2322" s="128" t="str">
        <f>IF(AND(D2322="",A2322=""),"",IF(ISBLANK(A2322)," ",VLOOKUP(A2322,'Tabla de equipos'!$B$3:$D$107,3,FALSE)))</f>
        <v/>
      </c>
      <c r="E2322" s="130" t="str">
        <f t="shared" ref="E2322:E2385" si="37">IF(AND(D2322="",A2322=""),"",IF(AND(A2322="",D2322&gt;0),"Falta especificar equipo/soporte",IF(AND(D2322&gt;0,A2322&lt;&gt;""),"","Falta incluir unidades")))</f>
        <v/>
      </c>
      <c r="F2322" s="24"/>
      <c r="H2322" s="52"/>
      <c r="L2322" s="51"/>
    </row>
    <row r="2323" spans="3:12" ht="21" customHeight="1" x14ac:dyDescent="0.2">
      <c r="C2323" s="128" t="str">
        <f>IF(AND(D2323="",A2323=""),"",IF(ISBLANK(A2323)," ",VLOOKUP(A2323,'Tabla de equipos'!$B$3:$D$107,3,FALSE)))</f>
        <v/>
      </c>
      <c r="E2323" s="130" t="str">
        <f t="shared" si="37"/>
        <v/>
      </c>
      <c r="F2323" s="24"/>
      <c r="H2323" s="52"/>
      <c r="L2323" s="51"/>
    </row>
    <row r="2324" spans="3:12" ht="21" customHeight="1" x14ac:dyDescent="0.2">
      <c r="C2324" s="128" t="str">
        <f>IF(AND(D2324="",A2324=""),"",IF(ISBLANK(A2324)," ",VLOOKUP(A2324,'Tabla de equipos'!$B$3:$D$107,3,FALSE)))</f>
        <v/>
      </c>
      <c r="E2324" s="130" t="str">
        <f t="shared" si="37"/>
        <v/>
      </c>
      <c r="F2324" s="24"/>
      <c r="H2324" s="52"/>
      <c r="L2324" s="51"/>
    </row>
    <row r="2325" spans="3:12" ht="21" customHeight="1" x14ac:dyDescent="0.2">
      <c r="C2325" s="128" t="str">
        <f>IF(AND(D2325="",A2325=""),"",IF(ISBLANK(A2325)," ",VLOOKUP(A2325,'Tabla de equipos'!$B$3:$D$107,3,FALSE)))</f>
        <v/>
      </c>
      <c r="E2325" s="130" t="str">
        <f t="shared" si="37"/>
        <v/>
      </c>
      <c r="F2325" s="24"/>
      <c r="H2325" s="52"/>
      <c r="L2325" s="51"/>
    </row>
    <row r="2326" spans="3:12" ht="21" customHeight="1" x14ac:dyDescent="0.2">
      <c r="C2326" s="128" t="str">
        <f>IF(AND(D2326="",A2326=""),"",IF(ISBLANK(A2326)," ",VLOOKUP(A2326,'Tabla de equipos'!$B$3:$D$107,3,FALSE)))</f>
        <v/>
      </c>
      <c r="E2326" s="130" t="str">
        <f t="shared" si="37"/>
        <v/>
      </c>
      <c r="F2326" s="24"/>
      <c r="H2326" s="52"/>
      <c r="L2326" s="51"/>
    </row>
    <row r="2327" spans="3:12" ht="21" customHeight="1" x14ac:dyDescent="0.2">
      <c r="C2327" s="128" t="str">
        <f>IF(AND(D2327="",A2327=""),"",IF(ISBLANK(A2327)," ",VLOOKUP(A2327,'Tabla de equipos'!$B$3:$D$107,3,FALSE)))</f>
        <v/>
      </c>
      <c r="E2327" s="130" t="str">
        <f t="shared" si="37"/>
        <v/>
      </c>
      <c r="F2327" s="24"/>
      <c r="H2327" s="52"/>
      <c r="L2327" s="51"/>
    </row>
    <row r="2328" spans="3:12" ht="21" customHeight="1" x14ac:dyDescent="0.2">
      <c r="C2328" s="128" t="str">
        <f>IF(AND(D2328="",A2328=""),"",IF(ISBLANK(A2328)," ",VLOOKUP(A2328,'Tabla de equipos'!$B$3:$D$107,3,FALSE)))</f>
        <v/>
      </c>
      <c r="E2328" s="130" t="str">
        <f t="shared" si="37"/>
        <v/>
      </c>
      <c r="F2328" s="24"/>
      <c r="H2328" s="52"/>
      <c r="L2328" s="51"/>
    </row>
    <row r="2329" spans="3:12" ht="21" customHeight="1" x14ac:dyDescent="0.2">
      <c r="C2329" s="128" t="str">
        <f>IF(AND(D2329="",A2329=""),"",IF(ISBLANK(A2329)," ",VLOOKUP(A2329,'Tabla de equipos'!$B$3:$D$107,3,FALSE)))</f>
        <v/>
      </c>
      <c r="E2329" s="130" t="str">
        <f t="shared" si="37"/>
        <v/>
      </c>
      <c r="F2329" s="24"/>
      <c r="H2329" s="52"/>
      <c r="L2329" s="51"/>
    </row>
    <row r="2330" spans="3:12" ht="21" customHeight="1" x14ac:dyDescent="0.2">
      <c r="C2330" s="128" t="str">
        <f>IF(AND(D2330="",A2330=""),"",IF(ISBLANK(A2330)," ",VLOOKUP(A2330,'Tabla de equipos'!$B$3:$D$107,3,FALSE)))</f>
        <v/>
      </c>
      <c r="E2330" s="130" t="str">
        <f t="shared" si="37"/>
        <v/>
      </c>
      <c r="F2330" s="24"/>
      <c r="H2330" s="52"/>
      <c r="L2330" s="51"/>
    </row>
    <row r="2331" spans="3:12" ht="21" customHeight="1" x14ac:dyDescent="0.2">
      <c r="C2331" s="128" t="str">
        <f>IF(AND(D2331="",A2331=""),"",IF(ISBLANK(A2331)," ",VLOOKUP(A2331,'Tabla de equipos'!$B$3:$D$107,3,FALSE)))</f>
        <v/>
      </c>
      <c r="E2331" s="130" t="str">
        <f t="shared" si="37"/>
        <v/>
      </c>
      <c r="F2331" s="24"/>
      <c r="H2331" s="52"/>
      <c r="L2331" s="51"/>
    </row>
    <row r="2332" spans="3:12" ht="21" customHeight="1" x14ac:dyDescent="0.2">
      <c r="C2332" s="128" t="str">
        <f>IF(AND(D2332="",A2332=""),"",IF(ISBLANK(A2332)," ",VLOOKUP(A2332,'Tabla de equipos'!$B$3:$D$107,3,FALSE)))</f>
        <v/>
      </c>
      <c r="E2332" s="130" t="str">
        <f t="shared" si="37"/>
        <v/>
      </c>
      <c r="F2332" s="24"/>
      <c r="H2332" s="52"/>
      <c r="L2332" s="51"/>
    </row>
    <row r="2333" spans="3:12" ht="21" customHeight="1" x14ac:dyDescent="0.2">
      <c r="C2333" s="128" t="str">
        <f>IF(AND(D2333="",A2333=""),"",IF(ISBLANK(A2333)," ",VLOOKUP(A2333,'Tabla de equipos'!$B$3:$D$107,3,FALSE)))</f>
        <v/>
      </c>
      <c r="E2333" s="130" t="str">
        <f t="shared" si="37"/>
        <v/>
      </c>
      <c r="F2333" s="24"/>
      <c r="H2333" s="52"/>
      <c r="L2333" s="51"/>
    </row>
    <row r="2334" spans="3:12" ht="21" customHeight="1" x14ac:dyDescent="0.2">
      <c r="C2334" s="128" t="str">
        <f>IF(AND(D2334="",A2334=""),"",IF(ISBLANK(A2334)," ",VLOOKUP(A2334,'Tabla de equipos'!$B$3:$D$107,3,FALSE)))</f>
        <v/>
      </c>
      <c r="E2334" s="130" t="str">
        <f t="shared" si="37"/>
        <v/>
      </c>
      <c r="F2334" s="24"/>
      <c r="H2334" s="52"/>
      <c r="L2334" s="51"/>
    </row>
    <row r="2335" spans="3:12" ht="21" customHeight="1" x14ac:dyDescent="0.2">
      <c r="C2335" s="128" t="str">
        <f>IF(AND(D2335="",A2335=""),"",IF(ISBLANK(A2335)," ",VLOOKUP(A2335,'Tabla de equipos'!$B$3:$D$107,3,FALSE)))</f>
        <v/>
      </c>
      <c r="E2335" s="130" t="str">
        <f t="shared" si="37"/>
        <v/>
      </c>
      <c r="F2335" s="24"/>
      <c r="H2335" s="52"/>
      <c r="L2335" s="51"/>
    </row>
    <row r="2336" spans="3:12" ht="21" customHeight="1" x14ac:dyDescent="0.2">
      <c r="C2336" s="128" t="str">
        <f>IF(AND(D2336="",A2336=""),"",IF(ISBLANK(A2336)," ",VLOOKUP(A2336,'Tabla de equipos'!$B$3:$D$107,3,FALSE)))</f>
        <v/>
      </c>
      <c r="E2336" s="130" t="str">
        <f t="shared" si="37"/>
        <v/>
      </c>
      <c r="F2336" s="24"/>
      <c r="H2336" s="52"/>
      <c r="L2336" s="51"/>
    </row>
    <row r="2337" spans="3:12" ht="21" customHeight="1" x14ac:dyDescent="0.2">
      <c r="C2337" s="128" t="str">
        <f>IF(AND(D2337="",A2337=""),"",IF(ISBLANK(A2337)," ",VLOOKUP(A2337,'Tabla de equipos'!$B$3:$D$107,3,FALSE)))</f>
        <v/>
      </c>
      <c r="E2337" s="130" t="str">
        <f t="shared" si="37"/>
        <v/>
      </c>
      <c r="F2337" s="24"/>
      <c r="H2337" s="52"/>
      <c r="L2337" s="51"/>
    </row>
    <row r="2338" spans="3:12" ht="21" customHeight="1" x14ac:dyDescent="0.2">
      <c r="C2338" s="128" t="str">
        <f>IF(AND(D2338="",A2338=""),"",IF(ISBLANK(A2338)," ",VLOOKUP(A2338,'Tabla de equipos'!$B$3:$D$107,3,FALSE)))</f>
        <v/>
      </c>
      <c r="E2338" s="130" t="str">
        <f t="shared" si="37"/>
        <v/>
      </c>
      <c r="F2338" s="24"/>
      <c r="H2338" s="52"/>
      <c r="L2338" s="51"/>
    </row>
    <row r="2339" spans="3:12" ht="21" customHeight="1" x14ac:dyDescent="0.2">
      <c r="C2339" s="128" t="str">
        <f>IF(AND(D2339="",A2339=""),"",IF(ISBLANK(A2339)," ",VLOOKUP(A2339,'Tabla de equipos'!$B$3:$D$107,3,FALSE)))</f>
        <v/>
      </c>
      <c r="E2339" s="130" t="str">
        <f t="shared" si="37"/>
        <v/>
      </c>
      <c r="F2339" s="24"/>
      <c r="H2339" s="52"/>
      <c r="L2339" s="51"/>
    </row>
    <row r="2340" spans="3:12" ht="21" customHeight="1" x14ac:dyDescent="0.2">
      <c r="C2340" s="128" t="str">
        <f>IF(AND(D2340="",A2340=""),"",IF(ISBLANK(A2340)," ",VLOOKUP(A2340,'Tabla de equipos'!$B$3:$D$107,3,FALSE)))</f>
        <v/>
      </c>
      <c r="E2340" s="130" t="str">
        <f t="shared" si="37"/>
        <v/>
      </c>
      <c r="F2340" s="24"/>
      <c r="H2340" s="52"/>
      <c r="L2340" s="51"/>
    </row>
    <row r="2341" spans="3:12" ht="21" customHeight="1" x14ac:dyDescent="0.2">
      <c r="C2341" s="128" t="str">
        <f>IF(AND(D2341="",A2341=""),"",IF(ISBLANK(A2341)," ",VLOOKUP(A2341,'Tabla de equipos'!$B$3:$D$107,3,FALSE)))</f>
        <v/>
      </c>
      <c r="E2341" s="130" t="str">
        <f t="shared" si="37"/>
        <v/>
      </c>
      <c r="F2341" s="24"/>
      <c r="H2341" s="52"/>
      <c r="L2341" s="51"/>
    </row>
    <row r="2342" spans="3:12" ht="21" customHeight="1" x14ac:dyDescent="0.2">
      <c r="C2342" s="128" t="str">
        <f>IF(AND(D2342="",A2342=""),"",IF(ISBLANK(A2342)," ",VLOOKUP(A2342,'Tabla de equipos'!$B$3:$D$107,3,FALSE)))</f>
        <v/>
      </c>
      <c r="E2342" s="130" t="str">
        <f t="shared" si="37"/>
        <v/>
      </c>
      <c r="F2342" s="24"/>
      <c r="H2342" s="52"/>
      <c r="L2342" s="51"/>
    </row>
    <row r="2343" spans="3:12" ht="21" customHeight="1" x14ac:dyDescent="0.2">
      <c r="C2343" s="128" t="str">
        <f>IF(AND(D2343="",A2343=""),"",IF(ISBLANK(A2343)," ",VLOOKUP(A2343,'Tabla de equipos'!$B$3:$D$107,3,FALSE)))</f>
        <v/>
      </c>
      <c r="E2343" s="130" t="str">
        <f t="shared" si="37"/>
        <v/>
      </c>
      <c r="F2343" s="24"/>
      <c r="H2343" s="52"/>
      <c r="L2343" s="51"/>
    </row>
    <row r="2344" spans="3:12" ht="21" customHeight="1" x14ac:dyDescent="0.2">
      <c r="C2344" s="128" t="str">
        <f>IF(AND(D2344="",A2344=""),"",IF(ISBLANK(A2344)," ",VLOOKUP(A2344,'Tabla de equipos'!$B$3:$D$107,3,FALSE)))</f>
        <v/>
      </c>
      <c r="E2344" s="130" t="str">
        <f t="shared" si="37"/>
        <v/>
      </c>
      <c r="F2344" s="24"/>
      <c r="H2344" s="52"/>
      <c r="L2344" s="51"/>
    </row>
    <row r="2345" spans="3:12" ht="21" customHeight="1" x14ac:dyDescent="0.2">
      <c r="C2345" s="128" t="str">
        <f>IF(AND(D2345="",A2345=""),"",IF(ISBLANK(A2345)," ",VLOOKUP(A2345,'Tabla de equipos'!$B$3:$D$107,3,FALSE)))</f>
        <v/>
      </c>
      <c r="E2345" s="130" t="str">
        <f t="shared" si="37"/>
        <v/>
      </c>
      <c r="F2345" s="24"/>
      <c r="H2345" s="52"/>
      <c r="L2345" s="51"/>
    </row>
    <row r="2346" spans="3:12" ht="21" customHeight="1" x14ac:dyDescent="0.2">
      <c r="C2346" s="128" t="str">
        <f>IF(AND(D2346="",A2346=""),"",IF(ISBLANK(A2346)," ",VLOOKUP(A2346,'Tabla de equipos'!$B$3:$D$107,3,FALSE)))</f>
        <v/>
      </c>
      <c r="E2346" s="130" t="str">
        <f t="shared" si="37"/>
        <v/>
      </c>
      <c r="F2346" s="24"/>
      <c r="H2346" s="52"/>
      <c r="L2346" s="51"/>
    </row>
    <row r="2347" spans="3:12" ht="21" customHeight="1" x14ac:dyDescent="0.2">
      <c r="C2347" s="128" t="str">
        <f>IF(AND(D2347="",A2347=""),"",IF(ISBLANK(A2347)," ",VLOOKUP(A2347,'Tabla de equipos'!$B$3:$D$107,3,FALSE)))</f>
        <v/>
      </c>
      <c r="E2347" s="130" t="str">
        <f t="shared" si="37"/>
        <v/>
      </c>
      <c r="F2347" s="24"/>
      <c r="H2347" s="52"/>
      <c r="L2347" s="51"/>
    </row>
    <row r="2348" spans="3:12" ht="21" customHeight="1" x14ac:dyDescent="0.2">
      <c r="C2348" s="128" t="str">
        <f>IF(AND(D2348="",A2348=""),"",IF(ISBLANK(A2348)," ",VLOOKUP(A2348,'Tabla de equipos'!$B$3:$D$107,3,FALSE)))</f>
        <v/>
      </c>
      <c r="E2348" s="130" t="str">
        <f t="shared" si="37"/>
        <v/>
      </c>
      <c r="F2348" s="24"/>
      <c r="H2348" s="52"/>
      <c r="L2348" s="51"/>
    </row>
    <row r="2349" spans="3:12" ht="21" customHeight="1" x14ac:dyDescent="0.2">
      <c r="C2349" s="128" t="str">
        <f>IF(AND(D2349="",A2349=""),"",IF(ISBLANK(A2349)," ",VLOOKUP(A2349,'Tabla de equipos'!$B$3:$D$107,3,FALSE)))</f>
        <v/>
      </c>
      <c r="E2349" s="130" t="str">
        <f t="shared" si="37"/>
        <v/>
      </c>
      <c r="F2349" s="24"/>
      <c r="H2349" s="52"/>
      <c r="L2349" s="51"/>
    </row>
    <row r="2350" spans="3:12" ht="21" customHeight="1" x14ac:dyDescent="0.2">
      <c r="C2350" s="128" t="str">
        <f>IF(AND(D2350="",A2350=""),"",IF(ISBLANK(A2350)," ",VLOOKUP(A2350,'Tabla de equipos'!$B$3:$D$107,3,FALSE)))</f>
        <v/>
      </c>
      <c r="E2350" s="130" t="str">
        <f t="shared" si="37"/>
        <v/>
      </c>
      <c r="F2350" s="24"/>
      <c r="H2350" s="52"/>
      <c r="L2350" s="51"/>
    </row>
    <row r="2351" spans="3:12" ht="21" customHeight="1" x14ac:dyDescent="0.2">
      <c r="C2351" s="128" t="str">
        <f>IF(AND(D2351="",A2351=""),"",IF(ISBLANK(A2351)," ",VLOOKUP(A2351,'Tabla de equipos'!$B$3:$D$107,3,FALSE)))</f>
        <v/>
      </c>
      <c r="E2351" s="130" t="str">
        <f t="shared" si="37"/>
        <v/>
      </c>
      <c r="F2351" s="24"/>
      <c r="H2351" s="52"/>
      <c r="L2351" s="51"/>
    </row>
    <row r="2352" spans="3:12" ht="21" customHeight="1" x14ac:dyDescent="0.2">
      <c r="C2352" s="128" t="str">
        <f>IF(AND(D2352="",A2352=""),"",IF(ISBLANK(A2352)," ",VLOOKUP(A2352,'Tabla de equipos'!$B$3:$D$107,3,FALSE)))</f>
        <v/>
      </c>
      <c r="E2352" s="130" t="str">
        <f t="shared" si="37"/>
        <v/>
      </c>
      <c r="F2352" s="24"/>
      <c r="H2352" s="52"/>
      <c r="L2352" s="51"/>
    </row>
    <row r="2353" spans="3:12" ht="21" customHeight="1" x14ac:dyDescent="0.2">
      <c r="C2353" s="128" t="str">
        <f>IF(AND(D2353="",A2353=""),"",IF(ISBLANK(A2353)," ",VLOOKUP(A2353,'Tabla de equipos'!$B$3:$D$107,3,FALSE)))</f>
        <v/>
      </c>
      <c r="E2353" s="130" t="str">
        <f t="shared" si="37"/>
        <v/>
      </c>
      <c r="F2353" s="24"/>
      <c r="H2353" s="52"/>
      <c r="L2353" s="51"/>
    </row>
    <row r="2354" spans="3:12" ht="21" customHeight="1" x14ac:dyDescent="0.2">
      <c r="C2354" s="128" t="str">
        <f>IF(AND(D2354="",A2354=""),"",IF(ISBLANK(A2354)," ",VLOOKUP(A2354,'Tabla de equipos'!$B$3:$D$107,3,FALSE)))</f>
        <v/>
      </c>
      <c r="E2354" s="130" t="str">
        <f t="shared" si="37"/>
        <v/>
      </c>
      <c r="F2354" s="24"/>
      <c r="H2354" s="52"/>
      <c r="L2354" s="51"/>
    </row>
    <row r="2355" spans="3:12" ht="21" customHeight="1" x14ac:dyDescent="0.2">
      <c r="C2355" s="128" t="str">
        <f>IF(AND(D2355="",A2355=""),"",IF(ISBLANK(A2355)," ",VLOOKUP(A2355,'Tabla de equipos'!$B$3:$D$107,3,FALSE)))</f>
        <v/>
      </c>
      <c r="E2355" s="130" t="str">
        <f t="shared" si="37"/>
        <v/>
      </c>
      <c r="F2355" s="24"/>
      <c r="H2355" s="52"/>
      <c r="L2355" s="51"/>
    </row>
    <row r="2356" spans="3:12" ht="21" customHeight="1" x14ac:dyDescent="0.2">
      <c r="C2356" s="128" t="str">
        <f>IF(AND(D2356="",A2356=""),"",IF(ISBLANK(A2356)," ",VLOOKUP(A2356,'Tabla de equipos'!$B$3:$D$107,3,FALSE)))</f>
        <v/>
      </c>
      <c r="E2356" s="130" t="str">
        <f t="shared" si="37"/>
        <v/>
      </c>
      <c r="F2356" s="24"/>
      <c r="H2356" s="52"/>
      <c r="L2356" s="51"/>
    </row>
    <row r="2357" spans="3:12" ht="21" customHeight="1" x14ac:dyDescent="0.2">
      <c r="C2357" s="128" t="str">
        <f>IF(AND(D2357="",A2357=""),"",IF(ISBLANK(A2357)," ",VLOOKUP(A2357,'Tabla de equipos'!$B$3:$D$107,3,FALSE)))</f>
        <v/>
      </c>
      <c r="E2357" s="130" t="str">
        <f t="shared" si="37"/>
        <v/>
      </c>
      <c r="F2357" s="24"/>
      <c r="H2357" s="52"/>
      <c r="L2357" s="51"/>
    </row>
    <row r="2358" spans="3:12" ht="21" customHeight="1" x14ac:dyDescent="0.2">
      <c r="C2358" s="128" t="str">
        <f>IF(AND(D2358="",A2358=""),"",IF(ISBLANK(A2358)," ",VLOOKUP(A2358,'Tabla de equipos'!$B$3:$D$107,3,FALSE)))</f>
        <v/>
      </c>
      <c r="E2358" s="130" t="str">
        <f t="shared" si="37"/>
        <v/>
      </c>
      <c r="F2358" s="24"/>
      <c r="H2358" s="52"/>
      <c r="L2358" s="51"/>
    </row>
    <row r="2359" spans="3:12" ht="21" customHeight="1" x14ac:dyDescent="0.2">
      <c r="C2359" s="128" t="str">
        <f>IF(AND(D2359="",A2359=""),"",IF(ISBLANK(A2359)," ",VLOOKUP(A2359,'Tabla de equipos'!$B$3:$D$107,3,FALSE)))</f>
        <v/>
      </c>
      <c r="E2359" s="130" t="str">
        <f t="shared" si="37"/>
        <v/>
      </c>
      <c r="F2359" s="24"/>
      <c r="H2359" s="52"/>
      <c r="L2359" s="51"/>
    </row>
    <row r="2360" spans="3:12" ht="21" customHeight="1" x14ac:dyDescent="0.2">
      <c r="C2360" s="128" t="str">
        <f>IF(AND(D2360="",A2360=""),"",IF(ISBLANK(A2360)," ",VLOOKUP(A2360,'Tabla de equipos'!$B$3:$D$107,3,FALSE)))</f>
        <v/>
      </c>
      <c r="E2360" s="130" t="str">
        <f t="shared" si="37"/>
        <v/>
      </c>
      <c r="F2360" s="24"/>
      <c r="H2360" s="52"/>
      <c r="L2360" s="51"/>
    </row>
    <row r="2361" spans="3:12" ht="21" customHeight="1" x14ac:dyDescent="0.2">
      <c r="C2361" s="128" t="str">
        <f>IF(AND(D2361="",A2361=""),"",IF(ISBLANK(A2361)," ",VLOOKUP(A2361,'Tabla de equipos'!$B$3:$D$107,3,FALSE)))</f>
        <v/>
      </c>
      <c r="E2361" s="130" t="str">
        <f t="shared" si="37"/>
        <v/>
      </c>
      <c r="F2361" s="24"/>
      <c r="H2361" s="52"/>
      <c r="L2361" s="51"/>
    </row>
    <row r="2362" spans="3:12" ht="21" customHeight="1" x14ac:dyDescent="0.2">
      <c r="C2362" s="128" t="str">
        <f>IF(AND(D2362="",A2362=""),"",IF(ISBLANK(A2362)," ",VLOOKUP(A2362,'Tabla de equipos'!$B$3:$D$107,3,FALSE)))</f>
        <v/>
      </c>
      <c r="E2362" s="130" t="str">
        <f t="shared" si="37"/>
        <v/>
      </c>
      <c r="F2362" s="24"/>
      <c r="H2362" s="52"/>
      <c r="L2362" s="51"/>
    </row>
    <row r="2363" spans="3:12" ht="21" customHeight="1" x14ac:dyDescent="0.2">
      <c r="C2363" s="128" t="str">
        <f>IF(AND(D2363="",A2363=""),"",IF(ISBLANK(A2363)," ",VLOOKUP(A2363,'Tabla de equipos'!$B$3:$D$107,3,FALSE)))</f>
        <v/>
      </c>
      <c r="E2363" s="130" t="str">
        <f t="shared" si="37"/>
        <v/>
      </c>
      <c r="F2363" s="24"/>
      <c r="H2363" s="52"/>
      <c r="L2363" s="51"/>
    </row>
    <row r="2364" spans="3:12" ht="21" customHeight="1" x14ac:dyDescent="0.2">
      <c r="C2364" s="128" t="str">
        <f>IF(AND(D2364="",A2364=""),"",IF(ISBLANK(A2364)," ",VLOOKUP(A2364,'Tabla de equipos'!$B$3:$D$107,3,FALSE)))</f>
        <v/>
      </c>
      <c r="E2364" s="130" t="str">
        <f t="shared" si="37"/>
        <v/>
      </c>
      <c r="F2364" s="24"/>
      <c r="H2364" s="52"/>
      <c r="L2364" s="51"/>
    </row>
    <row r="2365" spans="3:12" ht="21" customHeight="1" x14ac:dyDescent="0.2">
      <c r="C2365" s="128" t="str">
        <f>IF(AND(D2365="",A2365=""),"",IF(ISBLANK(A2365)," ",VLOOKUP(A2365,'Tabla de equipos'!$B$3:$D$107,3,FALSE)))</f>
        <v/>
      </c>
      <c r="E2365" s="130" t="str">
        <f t="shared" si="37"/>
        <v/>
      </c>
      <c r="F2365" s="24"/>
      <c r="H2365" s="52"/>
      <c r="L2365" s="51"/>
    </row>
    <row r="2366" spans="3:12" ht="21" customHeight="1" x14ac:dyDescent="0.2">
      <c r="C2366" s="128" t="str">
        <f>IF(AND(D2366="",A2366=""),"",IF(ISBLANK(A2366)," ",VLOOKUP(A2366,'Tabla de equipos'!$B$3:$D$107,3,FALSE)))</f>
        <v/>
      </c>
      <c r="E2366" s="130" t="str">
        <f t="shared" si="37"/>
        <v/>
      </c>
      <c r="F2366" s="24"/>
      <c r="H2366" s="52"/>
      <c r="L2366" s="51"/>
    </row>
    <row r="2367" spans="3:12" ht="21" customHeight="1" x14ac:dyDescent="0.2">
      <c r="C2367" s="128" t="str">
        <f>IF(AND(D2367="",A2367=""),"",IF(ISBLANK(A2367)," ",VLOOKUP(A2367,'Tabla de equipos'!$B$3:$D$107,3,FALSE)))</f>
        <v/>
      </c>
      <c r="E2367" s="130" t="str">
        <f t="shared" si="37"/>
        <v/>
      </c>
      <c r="F2367" s="24"/>
      <c r="H2367" s="52"/>
      <c r="L2367" s="51"/>
    </row>
    <row r="2368" spans="3:12" ht="21" customHeight="1" x14ac:dyDescent="0.2">
      <c r="C2368" s="128" t="str">
        <f>IF(AND(D2368="",A2368=""),"",IF(ISBLANK(A2368)," ",VLOOKUP(A2368,'Tabla de equipos'!$B$3:$D$107,3,FALSE)))</f>
        <v/>
      </c>
      <c r="E2368" s="130" t="str">
        <f t="shared" si="37"/>
        <v/>
      </c>
      <c r="F2368" s="24"/>
      <c r="H2368" s="52"/>
      <c r="L2368" s="51"/>
    </row>
    <row r="2369" spans="3:12" ht="21" customHeight="1" x14ac:dyDescent="0.2">
      <c r="C2369" s="128" t="str">
        <f>IF(AND(D2369="",A2369=""),"",IF(ISBLANK(A2369)," ",VLOOKUP(A2369,'Tabla de equipos'!$B$3:$D$107,3,FALSE)))</f>
        <v/>
      </c>
      <c r="E2369" s="130" t="str">
        <f t="shared" si="37"/>
        <v/>
      </c>
      <c r="F2369" s="24"/>
      <c r="H2369" s="52"/>
      <c r="L2369" s="51"/>
    </row>
    <row r="2370" spans="3:12" ht="21" customHeight="1" x14ac:dyDescent="0.2">
      <c r="C2370" s="128" t="str">
        <f>IF(AND(D2370="",A2370=""),"",IF(ISBLANK(A2370)," ",VLOOKUP(A2370,'Tabla de equipos'!$B$3:$D$107,3,FALSE)))</f>
        <v/>
      </c>
      <c r="E2370" s="130" t="str">
        <f t="shared" si="37"/>
        <v/>
      </c>
      <c r="F2370" s="24"/>
      <c r="H2370" s="52"/>
      <c r="L2370" s="51"/>
    </row>
    <row r="2371" spans="3:12" ht="21" customHeight="1" x14ac:dyDescent="0.2">
      <c r="C2371" s="128" t="str">
        <f>IF(AND(D2371="",A2371=""),"",IF(ISBLANK(A2371)," ",VLOOKUP(A2371,'Tabla de equipos'!$B$3:$D$107,3,FALSE)))</f>
        <v/>
      </c>
      <c r="E2371" s="130" t="str">
        <f t="shared" si="37"/>
        <v/>
      </c>
      <c r="F2371" s="24"/>
      <c r="H2371" s="52"/>
      <c r="L2371" s="51"/>
    </row>
    <row r="2372" spans="3:12" ht="21" customHeight="1" x14ac:dyDescent="0.2">
      <c r="C2372" s="128" t="str">
        <f>IF(AND(D2372="",A2372=""),"",IF(ISBLANK(A2372)," ",VLOOKUP(A2372,'Tabla de equipos'!$B$3:$D$107,3,FALSE)))</f>
        <v/>
      </c>
      <c r="E2372" s="130" t="str">
        <f t="shared" si="37"/>
        <v/>
      </c>
      <c r="F2372" s="24"/>
      <c r="H2372" s="52"/>
      <c r="L2372" s="51"/>
    </row>
    <row r="2373" spans="3:12" ht="21" customHeight="1" x14ac:dyDescent="0.2">
      <c r="C2373" s="128" t="str">
        <f>IF(AND(D2373="",A2373=""),"",IF(ISBLANK(A2373)," ",VLOOKUP(A2373,'Tabla de equipos'!$B$3:$D$107,3,FALSE)))</f>
        <v/>
      </c>
      <c r="E2373" s="130" t="str">
        <f t="shared" si="37"/>
        <v/>
      </c>
      <c r="F2373" s="24"/>
      <c r="H2373" s="52"/>
      <c r="L2373" s="51"/>
    </row>
    <row r="2374" spans="3:12" ht="21" customHeight="1" x14ac:dyDescent="0.2">
      <c r="C2374" s="128" t="str">
        <f>IF(AND(D2374="",A2374=""),"",IF(ISBLANK(A2374)," ",VLOOKUP(A2374,'Tabla de equipos'!$B$3:$D$107,3,FALSE)))</f>
        <v/>
      </c>
      <c r="E2374" s="130" t="str">
        <f t="shared" si="37"/>
        <v/>
      </c>
      <c r="F2374" s="24"/>
      <c r="H2374" s="52"/>
      <c r="L2374" s="51"/>
    </row>
    <row r="2375" spans="3:12" ht="21" customHeight="1" x14ac:dyDescent="0.2">
      <c r="C2375" s="128" t="str">
        <f>IF(AND(D2375="",A2375=""),"",IF(ISBLANK(A2375)," ",VLOOKUP(A2375,'Tabla de equipos'!$B$3:$D$107,3,FALSE)))</f>
        <v/>
      </c>
      <c r="E2375" s="130" t="str">
        <f t="shared" si="37"/>
        <v/>
      </c>
      <c r="F2375" s="24"/>
      <c r="H2375" s="52"/>
      <c r="L2375" s="51"/>
    </row>
    <row r="2376" spans="3:12" ht="21" customHeight="1" x14ac:dyDescent="0.2">
      <c r="C2376" s="128" t="str">
        <f>IF(AND(D2376="",A2376=""),"",IF(ISBLANK(A2376)," ",VLOOKUP(A2376,'Tabla de equipos'!$B$3:$D$107,3,FALSE)))</f>
        <v/>
      </c>
      <c r="E2376" s="130" t="str">
        <f t="shared" si="37"/>
        <v/>
      </c>
      <c r="F2376" s="24"/>
      <c r="H2376" s="52"/>
      <c r="L2376" s="51"/>
    </row>
    <row r="2377" spans="3:12" ht="21" customHeight="1" x14ac:dyDescent="0.2">
      <c r="C2377" s="128" t="str">
        <f>IF(AND(D2377="",A2377=""),"",IF(ISBLANK(A2377)," ",VLOOKUP(A2377,'Tabla de equipos'!$B$3:$D$107,3,FALSE)))</f>
        <v/>
      </c>
      <c r="E2377" s="130" t="str">
        <f t="shared" si="37"/>
        <v/>
      </c>
      <c r="F2377" s="24"/>
      <c r="H2377" s="52"/>
      <c r="L2377" s="51"/>
    </row>
    <row r="2378" spans="3:12" ht="21" customHeight="1" x14ac:dyDescent="0.2">
      <c r="C2378" s="128" t="str">
        <f>IF(AND(D2378="",A2378=""),"",IF(ISBLANK(A2378)," ",VLOOKUP(A2378,'Tabla de equipos'!$B$3:$D$107,3,FALSE)))</f>
        <v/>
      </c>
      <c r="E2378" s="130" t="str">
        <f t="shared" si="37"/>
        <v/>
      </c>
      <c r="F2378" s="24"/>
      <c r="H2378" s="52"/>
      <c r="L2378" s="51"/>
    </row>
    <row r="2379" spans="3:12" ht="21" customHeight="1" x14ac:dyDescent="0.2">
      <c r="C2379" s="128" t="str">
        <f>IF(AND(D2379="",A2379=""),"",IF(ISBLANK(A2379)," ",VLOOKUP(A2379,'Tabla de equipos'!$B$3:$D$107,3,FALSE)))</f>
        <v/>
      </c>
      <c r="E2379" s="130" t="str">
        <f t="shared" si="37"/>
        <v/>
      </c>
      <c r="F2379" s="24"/>
      <c r="H2379" s="52"/>
      <c r="L2379" s="51"/>
    </row>
    <row r="2380" spans="3:12" ht="21" customHeight="1" x14ac:dyDescent="0.2">
      <c r="C2380" s="128" t="str">
        <f>IF(AND(D2380="",A2380=""),"",IF(ISBLANK(A2380)," ",VLOOKUP(A2380,'Tabla de equipos'!$B$3:$D$107,3,FALSE)))</f>
        <v/>
      </c>
      <c r="E2380" s="130" t="str">
        <f t="shared" si="37"/>
        <v/>
      </c>
      <c r="F2380" s="24"/>
      <c r="H2380" s="52"/>
      <c r="L2380" s="51"/>
    </row>
    <row r="2381" spans="3:12" ht="21" customHeight="1" x14ac:dyDescent="0.2">
      <c r="C2381" s="128" t="str">
        <f>IF(AND(D2381="",A2381=""),"",IF(ISBLANK(A2381)," ",VLOOKUP(A2381,'Tabla de equipos'!$B$3:$D$107,3,FALSE)))</f>
        <v/>
      </c>
      <c r="E2381" s="130" t="str">
        <f t="shared" si="37"/>
        <v/>
      </c>
      <c r="F2381" s="24"/>
      <c r="H2381" s="52"/>
      <c r="L2381" s="51"/>
    </row>
    <row r="2382" spans="3:12" ht="21" customHeight="1" x14ac:dyDescent="0.2">
      <c r="C2382" s="128" t="str">
        <f>IF(AND(D2382="",A2382=""),"",IF(ISBLANK(A2382)," ",VLOOKUP(A2382,'Tabla de equipos'!$B$3:$D$107,3,FALSE)))</f>
        <v/>
      </c>
      <c r="E2382" s="130" t="str">
        <f t="shared" si="37"/>
        <v/>
      </c>
      <c r="F2382" s="24"/>
      <c r="H2382" s="52"/>
      <c r="L2382" s="51"/>
    </row>
    <row r="2383" spans="3:12" ht="21" customHeight="1" x14ac:dyDescent="0.2">
      <c r="C2383" s="128" t="str">
        <f>IF(AND(D2383="",A2383=""),"",IF(ISBLANK(A2383)," ",VLOOKUP(A2383,'Tabla de equipos'!$B$3:$D$107,3,FALSE)))</f>
        <v/>
      </c>
      <c r="E2383" s="130" t="str">
        <f t="shared" si="37"/>
        <v/>
      </c>
      <c r="F2383" s="24"/>
      <c r="H2383" s="52"/>
      <c r="L2383" s="51"/>
    </row>
    <row r="2384" spans="3:12" ht="21" customHeight="1" x14ac:dyDescent="0.2">
      <c r="C2384" s="128" t="str">
        <f>IF(AND(D2384="",A2384=""),"",IF(ISBLANK(A2384)," ",VLOOKUP(A2384,'Tabla de equipos'!$B$3:$D$107,3,FALSE)))</f>
        <v/>
      </c>
      <c r="E2384" s="130" t="str">
        <f t="shared" si="37"/>
        <v/>
      </c>
      <c r="F2384" s="24"/>
      <c r="H2384" s="52"/>
      <c r="L2384" s="51"/>
    </row>
    <row r="2385" spans="3:12" ht="21" customHeight="1" x14ac:dyDescent="0.2">
      <c r="C2385" s="128" t="str">
        <f>IF(AND(D2385="",A2385=""),"",IF(ISBLANK(A2385)," ",VLOOKUP(A2385,'Tabla de equipos'!$B$3:$D$107,3,FALSE)))</f>
        <v/>
      </c>
      <c r="E2385" s="130" t="str">
        <f t="shared" si="37"/>
        <v/>
      </c>
      <c r="F2385" s="24"/>
      <c r="H2385" s="52"/>
      <c r="L2385" s="51"/>
    </row>
    <row r="2386" spans="3:12" ht="21" customHeight="1" x14ac:dyDescent="0.2">
      <c r="C2386" s="128" t="str">
        <f>IF(AND(D2386="",A2386=""),"",IF(ISBLANK(A2386)," ",VLOOKUP(A2386,'Tabla de equipos'!$B$3:$D$107,3,FALSE)))</f>
        <v/>
      </c>
      <c r="E2386" s="130" t="str">
        <f t="shared" ref="E2386:E2449" si="38">IF(AND(D2386="",A2386=""),"",IF(AND(A2386="",D2386&gt;0),"Falta especificar equipo/soporte",IF(AND(D2386&gt;0,A2386&lt;&gt;""),"","Falta incluir unidades")))</f>
        <v/>
      </c>
      <c r="F2386" s="24"/>
      <c r="H2386" s="52"/>
      <c r="L2386" s="51"/>
    </row>
    <row r="2387" spans="3:12" ht="21" customHeight="1" x14ac:dyDescent="0.2">
      <c r="C2387" s="128" t="str">
        <f>IF(AND(D2387="",A2387=""),"",IF(ISBLANK(A2387)," ",VLOOKUP(A2387,'Tabla de equipos'!$B$3:$D$107,3,FALSE)))</f>
        <v/>
      </c>
      <c r="E2387" s="130" t="str">
        <f t="shared" si="38"/>
        <v/>
      </c>
      <c r="F2387" s="24"/>
      <c r="H2387" s="52"/>
      <c r="L2387" s="51"/>
    </row>
    <row r="2388" spans="3:12" ht="21" customHeight="1" x14ac:dyDescent="0.2">
      <c r="C2388" s="128" t="str">
        <f>IF(AND(D2388="",A2388=""),"",IF(ISBLANK(A2388)," ",VLOOKUP(A2388,'Tabla de equipos'!$B$3:$D$107,3,FALSE)))</f>
        <v/>
      </c>
      <c r="E2388" s="130" t="str">
        <f t="shared" si="38"/>
        <v/>
      </c>
      <c r="F2388" s="24"/>
      <c r="H2388" s="52"/>
      <c r="L2388" s="51"/>
    </row>
    <row r="2389" spans="3:12" ht="21" customHeight="1" x14ac:dyDescent="0.2">
      <c r="C2389" s="128" t="str">
        <f>IF(AND(D2389="",A2389=""),"",IF(ISBLANK(A2389)," ",VLOOKUP(A2389,'Tabla de equipos'!$B$3:$D$107,3,FALSE)))</f>
        <v/>
      </c>
      <c r="E2389" s="130" t="str">
        <f t="shared" si="38"/>
        <v/>
      </c>
      <c r="F2389" s="24"/>
      <c r="H2389" s="52"/>
      <c r="L2389" s="51"/>
    </row>
    <row r="2390" spans="3:12" ht="21" customHeight="1" x14ac:dyDescent="0.2">
      <c r="C2390" s="128" t="str">
        <f>IF(AND(D2390="",A2390=""),"",IF(ISBLANK(A2390)," ",VLOOKUP(A2390,'Tabla de equipos'!$B$3:$D$107,3,FALSE)))</f>
        <v/>
      </c>
      <c r="E2390" s="130" t="str">
        <f t="shared" si="38"/>
        <v/>
      </c>
      <c r="F2390" s="24"/>
      <c r="H2390" s="52"/>
      <c r="L2390" s="51"/>
    </row>
    <row r="2391" spans="3:12" ht="21" customHeight="1" x14ac:dyDescent="0.2">
      <c r="C2391" s="128" t="str">
        <f>IF(AND(D2391="",A2391=""),"",IF(ISBLANK(A2391)," ",VLOOKUP(A2391,'Tabla de equipos'!$B$3:$D$107,3,FALSE)))</f>
        <v/>
      </c>
      <c r="E2391" s="130" t="str">
        <f t="shared" si="38"/>
        <v/>
      </c>
      <c r="F2391" s="24"/>
      <c r="H2391" s="52"/>
      <c r="L2391" s="51"/>
    </row>
    <row r="2392" spans="3:12" ht="21" customHeight="1" x14ac:dyDescent="0.2">
      <c r="C2392" s="128" t="str">
        <f>IF(AND(D2392="",A2392=""),"",IF(ISBLANK(A2392)," ",VLOOKUP(A2392,'Tabla de equipos'!$B$3:$D$107,3,FALSE)))</f>
        <v/>
      </c>
      <c r="E2392" s="130" t="str">
        <f t="shared" si="38"/>
        <v/>
      </c>
      <c r="F2392" s="24"/>
      <c r="H2392" s="52"/>
      <c r="L2392" s="51"/>
    </row>
    <row r="2393" spans="3:12" ht="21" customHeight="1" x14ac:dyDescent="0.2">
      <c r="C2393" s="128" t="str">
        <f>IF(AND(D2393="",A2393=""),"",IF(ISBLANK(A2393)," ",VLOOKUP(A2393,'Tabla de equipos'!$B$3:$D$107,3,FALSE)))</f>
        <v/>
      </c>
      <c r="E2393" s="130" t="str">
        <f t="shared" si="38"/>
        <v/>
      </c>
      <c r="F2393" s="24"/>
      <c r="H2393" s="52"/>
      <c r="L2393" s="51"/>
    </row>
    <row r="2394" spans="3:12" ht="21" customHeight="1" x14ac:dyDescent="0.2">
      <c r="C2394" s="128" t="str">
        <f>IF(AND(D2394="",A2394=""),"",IF(ISBLANK(A2394)," ",VLOOKUP(A2394,'Tabla de equipos'!$B$3:$D$107,3,FALSE)))</f>
        <v/>
      </c>
      <c r="E2394" s="130" t="str">
        <f t="shared" si="38"/>
        <v/>
      </c>
      <c r="F2394" s="24"/>
      <c r="H2394" s="52"/>
      <c r="L2394" s="51"/>
    </row>
    <row r="2395" spans="3:12" ht="21" customHeight="1" x14ac:dyDescent="0.2">
      <c r="C2395" s="128" t="str">
        <f>IF(AND(D2395="",A2395=""),"",IF(ISBLANK(A2395)," ",VLOOKUP(A2395,'Tabla de equipos'!$B$3:$D$107,3,FALSE)))</f>
        <v/>
      </c>
      <c r="E2395" s="130" t="str">
        <f t="shared" si="38"/>
        <v/>
      </c>
      <c r="F2395" s="24"/>
      <c r="H2395" s="52"/>
      <c r="L2395" s="51"/>
    </row>
    <row r="2396" spans="3:12" ht="21" customHeight="1" x14ac:dyDescent="0.2">
      <c r="C2396" s="128" t="str">
        <f>IF(AND(D2396="",A2396=""),"",IF(ISBLANK(A2396)," ",VLOOKUP(A2396,'Tabla de equipos'!$B$3:$D$107,3,FALSE)))</f>
        <v/>
      </c>
      <c r="E2396" s="130" t="str">
        <f t="shared" si="38"/>
        <v/>
      </c>
      <c r="F2396" s="24"/>
      <c r="H2396" s="52"/>
      <c r="L2396" s="51"/>
    </row>
    <row r="2397" spans="3:12" ht="21" customHeight="1" x14ac:dyDescent="0.2">
      <c r="C2397" s="128" t="str">
        <f>IF(AND(D2397="",A2397=""),"",IF(ISBLANK(A2397)," ",VLOOKUP(A2397,'Tabla de equipos'!$B$3:$D$107,3,FALSE)))</f>
        <v/>
      </c>
      <c r="E2397" s="130" t="str">
        <f t="shared" si="38"/>
        <v/>
      </c>
      <c r="F2397" s="24"/>
      <c r="H2397" s="52"/>
      <c r="L2397" s="51"/>
    </row>
    <row r="2398" spans="3:12" ht="21" customHeight="1" x14ac:dyDescent="0.2">
      <c r="C2398" s="128" t="str">
        <f>IF(AND(D2398="",A2398=""),"",IF(ISBLANK(A2398)," ",VLOOKUP(A2398,'Tabla de equipos'!$B$3:$D$107,3,FALSE)))</f>
        <v/>
      </c>
      <c r="E2398" s="130" t="str">
        <f t="shared" si="38"/>
        <v/>
      </c>
      <c r="F2398" s="24"/>
      <c r="H2398" s="52"/>
      <c r="L2398" s="51"/>
    </row>
    <row r="2399" spans="3:12" ht="21" customHeight="1" x14ac:dyDescent="0.2">
      <c r="C2399" s="128" t="str">
        <f>IF(AND(D2399="",A2399=""),"",IF(ISBLANK(A2399)," ",VLOOKUP(A2399,'Tabla de equipos'!$B$3:$D$107,3,FALSE)))</f>
        <v/>
      </c>
      <c r="E2399" s="130" t="str">
        <f t="shared" si="38"/>
        <v/>
      </c>
      <c r="F2399" s="24"/>
      <c r="H2399" s="52"/>
      <c r="L2399" s="51"/>
    </row>
    <row r="2400" spans="3:12" ht="21" customHeight="1" x14ac:dyDescent="0.2">
      <c r="C2400" s="128" t="str">
        <f>IF(AND(D2400="",A2400=""),"",IF(ISBLANK(A2400)," ",VLOOKUP(A2400,'Tabla de equipos'!$B$3:$D$107,3,FALSE)))</f>
        <v/>
      </c>
      <c r="E2400" s="130" t="str">
        <f t="shared" si="38"/>
        <v/>
      </c>
      <c r="F2400" s="24"/>
      <c r="H2400" s="52"/>
      <c r="L2400" s="51"/>
    </row>
    <row r="2401" spans="3:12" ht="21" customHeight="1" x14ac:dyDescent="0.2">
      <c r="C2401" s="128" t="str">
        <f>IF(AND(D2401="",A2401=""),"",IF(ISBLANK(A2401)," ",VLOOKUP(A2401,'Tabla de equipos'!$B$3:$D$107,3,FALSE)))</f>
        <v/>
      </c>
      <c r="E2401" s="130" t="str">
        <f t="shared" si="38"/>
        <v/>
      </c>
      <c r="F2401" s="24"/>
      <c r="H2401" s="52"/>
      <c r="L2401" s="51"/>
    </row>
    <row r="2402" spans="3:12" ht="21" customHeight="1" x14ac:dyDescent="0.2">
      <c r="C2402" s="128" t="str">
        <f>IF(AND(D2402="",A2402=""),"",IF(ISBLANK(A2402)," ",VLOOKUP(A2402,'Tabla de equipos'!$B$3:$D$107,3,FALSE)))</f>
        <v/>
      </c>
      <c r="E2402" s="130" t="str">
        <f t="shared" si="38"/>
        <v/>
      </c>
      <c r="F2402" s="24"/>
      <c r="H2402" s="52"/>
      <c r="L2402" s="51"/>
    </row>
    <row r="2403" spans="3:12" ht="21" customHeight="1" x14ac:dyDescent="0.2">
      <c r="C2403" s="128" t="str">
        <f>IF(AND(D2403="",A2403=""),"",IF(ISBLANK(A2403)," ",VLOOKUP(A2403,'Tabla de equipos'!$B$3:$D$107,3,FALSE)))</f>
        <v/>
      </c>
      <c r="E2403" s="130" t="str">
        <f t="shared" si="38"/>
        <v/>
      </c>
      <c r="F2403" s="24"/>
      <c r="H2403" s="52"/>
      <c r="L2403" s="51"/>
    </row>
    <row r="2404" spans="3:12" ht="21" customHeight="1" x14ac:dyDescent="0.2">
      <c r="C2404" s="128" t="str">
        <f>IF(AND(D2404="",A2404=""),"",IF(ISBLANK(A2404)," ",VLOOKUP(A2404,'Tabla de equipos'!$B$3:$D$107,3,FALSE)))</f>
        <v/>
      </c>
      <c r="E2404" s="130" t="str">
        <f t="shared" si="38"/>
        <v/>
      </c>
      <c r="F2404" s="24"/>
      <c r="H2404" s="52"/>
      <c r="L2404" s="51"/>
    </row>
    <row r="2405" spans="3:12" ht="21" customHeight="1" x14ac:dyDescent="0.2">
      <c r="C2405" s="128" t="str">
        <f>IF(AND(D2405="",A2405=""),"",IF(ISBLANK(A2405)," ",VLOOKUP(A2405,'Tabla de equipos'!$B$3:$D$107,3,FALSE)))</f>
        <v/>
      </c>
      <c r="E2405" s="130" t="str">
        <f t="shared" si="38"/>
        <v/>
      </c>
      <c r="F2405" s="24"/>
      <c r="H2405" s="52"/>
      <c r="L2405" s="51"/>
    </row>
    <row r="2406" spans="3:12" ht="21" customHeight="1" x14ac:dyDescent="0.2">
      <c r="C2406" s="128" t="str">
        <f>IF(AND(D2406="",A2406=""),"",IF(ISBLANK(A2406)," ",VLOOKUP(A2406,'Tabla de equipos'!$B$3:$D$107,3,FALSE)))</f>
        <v/>
      </c>
      <c r="E2406" s="130" t="str">
        <f t="shared" si="38"/>
        <v/>
      </c>
      <c r="F2406" s="24"/>
      <c r="H2406" s="52"/>
      <c r="L2406" s="51"/>
    </row>
    <row r="2407" spans="3:12" ht="21" customHeight="1" x14ac:dyDescent="0.2">
      <c r="C2407" s="128" t="str">
        <f>IF(AND(D2407="",A2407=""),"",IF(ISBLANK(A2407)," ",VLOOKUP(A2407,'Tabla de equipos'!$B$3:$D$107,3,FALSE)))</f>
        <v/>
      </c>
      <c r="E2407" s="130" t="str">
        <f t="shared" si="38"/>
        <v/>
      </c>
      <c r="F2407" s="24"/>
      <c r="H2407" s="52"/>
      <c r="L2407" s="51"/>
    </row>
    <row r="2408" spans="3:12" ht="21" customHeight="1" x14ac:dyDescent="0.2">
      <c r="C2408" s="128" t="str">
        <f>IF(AND(D2408="",A2408=""),"",IF(ISBLANK(A2408)," ",VLOOKUP(A2408,'Tabla de equipos'!$B$3:$D$107,3,FALSE)))</f>
        <v/>
      </c>
      <c r="E2408" s="130" t="str">
        <f t="shared" si="38"/>
        <v/>
      </c>
      <c r="F2408" s="24"/>
      <c r="H2408" s="52"/>
      <c r="L2408" s="51"/>
    </row>
    <row r="2409" spans="3:12" ht="21" customHeight="1" x14ac:dyDescent="0.2">
      <c r="C2409" s="128" t="str">
        <f>IF(AND(D2409="",A2409=""),"",IF(ISBLANK(A2409)," ",VLOOKUP(A2409,'Tabla de equipos'!$B$3:$D$107,3,FALSE)))</f>
        <v/>
      </c>
      <c r="E2409" s="130" t="str">
        <f t="shared" si="38"/>
        <v/>
      </c>
      <c r="F2409" s="24"/>
      <c r="H2409" s="52"/>
      <c r="L2409" s="51"/>
    </row>
    <row r="2410" spans="3:12" ht="21" customHeight="1" x14ac:dyDescent="0.2">
      <c r="C2410" s="128" t="str">
        <f>IF(AND(D2410="",A2410=""),"",IF(ISBLANK(A2410)," ",VLOOKUP(A2410,'Tabla de equipos'!$B$3:$D$107,3,FALSE)))</f>
        <v/>
      </c>
      <c r="E2410" s="130" t="str">
        <f t="shared" si="38"/>
        <v/>
      </c>
      <c r="F2410" s="24"/>
      <c r="H2410" s="52"/>
      <c r="L2410" s="51"/>
    </row>
    <row r="2411" spans="3:12" ht="21" customHeight="1" x14ac:dyDescent="0.2">
      <c r="C2411" s="128" t="str">
        <f>IF(AND(D2411="",A2411=""),"",IF(ISBLANK(A2411)," ",VLOOKUP(A2411,'Tabla de equipos'!$B$3:$D$107,3,FALSE)))</f>
        <v/>
      </c>
      <c r="E2411" s="130" t="str">
        <f t="shared" si="38"/>
        <v/>
      </c>
      <c r="F2411" s="24"/>
      <c r="H2411" s="52"/>
      <c r="L2411" s="51"/>
    </row>
    <row r="2412" spans="3:12" ht="21" customHeight="1" x14ac:dyDescent="0.2">
      <c r="C2412" s="128" t="str">
        <f>IF(AND(D2412="",A2412=""),"",IF(ISBLANK(A2412)," ",VLOOKUP(A2412,'Tabla de equipos'!$B$3:$D$107,3,FALSE)))</f>
        <v/>
      </c>
      <c r="E2412" s="130" t="str">
        <f t="shared" si="38"/>
        <v/>
      </c>
      <c r="F2412" s="24"/>
      <c r="H2412" s="52"/>
      <c r="L2412" s="51"/>
    </row>
    <row r="2413" spans="3:12" ht="21" customHeight="1" x14ac:dyDescent="0.2">
      <c r="C2413" s="128" t="str">
        <f>IF(AND(D2413="",A2413=""),"",IF(ISBLANK(A2413)," ",VLOOKUP(A2413,'Tabla de equipos'!$B$3:$D$107,3,FALSE)))</f>
        <v/>
      </c>
      <c r="E2413" s="130" t="str">
        <f t="shared" si="38"/>
        <v/>
      </c>
      <c r="F2413" s="24"/>
      <c r="H2413" s="52"/>
      <c r="L2413" s="51"/>
    </row>
    <row r="2414" spans="3:12" ht="21" customHeight="1" x14ac:dyDescent="0.2">
      <c r="C2414" s="128" t="str">
        <f>IF(AND(D2414="",A2414=""),"",IF(ISBLANK(A2414)," ",VLOOKUP(A2414,'Tabla de equipos'!$B$3:$D$107,3,FALSE)))</f>
        <v/>
      </c>
      <c r="E2414" s="130" t="str">
        <f t="shared" si="38"/>
        <v/>
      </c>
      <c r="F2414" s="24"/>
      <c r="H2414" s="52"/>
      <c r="L2414" s="51"/>
    </row>
    <row r="2415" spans="3:12" ht="21" customHeight="1" x14ac:dyDescent="0.2">
      <c r="C2415" s="128" t="str">
        <f>IF(AND(D2415="",A2415=""),"",IF(ISBLANK(A2415)," ",VLOOKUP(A2415,'Tabla de equipos'!$B$3:$D$107,3,FALSE)))</f>
        <v/>
      </c>
      <c r="E2415" s="130" t="str">
        <f t="shared" si="38"/>
        <v/>
      </c>
      <c r="F2415" s="24"/>
      <c r="H2415" s="52"/>
      <c r="L2415" s="51"/>
    </row>
    <row r="2416" spans="3:12" ht="21" customHeight="1" x14ac:dyDescent="0.2">
      <c r="C2416" s="128" t="str">
        <f>IF(AND(D2416="",A2416=""),"",IF(ISBLANK(A2416)," ",VLOOKUP(A2416,'Tabla de equipos'!$B$3:$D$107,3,FALSE)))</f>
        <v/>
      </c>
      <c r="E2416" s="130" t="str">
        <f t="shared" si="38"/>
        <v/>
      </c>
      <c r="F2416" s="24"/>
      <c r="H2416" s="52"/>
      <c r="L2416" s="51"/>
    </row>
    <row r="2417" spans="3:12" ht="21" customHeight="1" x14ac:dyDescent="0.2">
      <c r="C2417" s="128" t="str">
        <f>IF(AND(D2417="",A2417=""),"",IF(ISBLANK(A2417)," ",VLOOKUP(A2417,'Tabla de equipos'!$B$3:$D$107,3,FALSE)))</f>
        <v/>
      </c>
      <c r="E2417" s="130" t="str">
        <f t="shared" si="38"/>
        <v/>
      </c>
      <c r="F2417" s="24"/>
      <c r="H2417" s="52"/>
      <c r="L2417" s="51"/>
    </row>
    <row r="2418" spans="3:12" ht="21" customHeight="1" x14ac:dyDescent="0.2">
      <c r="C2418" s="128" t="str">
        <f>IF(AND(D2418="",A2418=""),"",IF(ISBLANK(A2418)," ",VLOOKUP(A2418,'Tabla de equipos'!$B$3:$D$107,3,FALSE)))</f>
        <v/>
      </c>
      <c r="E2418" s="130" t="str">
        <f t="shared" si="38"/>
        <v/>
      </c>
      <c r="F2418" s="24"/>
      <c r="H2418" s="52"/>
      <c r="L2418" s="51"/>
    </row>
    <row r="2419" spans="3:12" ht="21" customHeight="1" x14ac:dyDescent="0.2">
      <c r="C2419" s="128" t="str">
        <f>IF(AND(D2419="",A2419=""),"",IF(ISBLANK(A2419)," ",VLOOKUP(A2419,'Tabla de equipos'!$B$3:$D$107,3,FALSE)))</f>
        <v/>
      </c>
      <c r="E2419" s="130" t="str">
        <f t="shared" si="38"/>
        <v/>
      </c>
      <c r="F2419" s="24"/>
      <c r="H2419" s="52"/>
      <c r="L2419" s="51"/>
    </row>
    <row r="2420" spans="3:12" ht="21" customHeight="1" x14ac:dyDescent="0.2">
      <c r="C2420" s="128" t="str">
        <f>IF(AND(D2420="",A2420=""),"",IF(ISBLANK(A2420)," ",VLOOKUP(A2420,'Tabla de equipos'!$B$3:$D$107,3,FALSE)))</f>
        <v/>
      </c>
      <c r="E2420" s="130" t="str">
        <f t="shared" si="38"/>
        <v/>
      </c>
      <c r="F2420" s="24"/>
      <c r="H2420" s="52"/>
      <c r="L2420" s="51"/>
    </row>
    <row r="2421" spans="3:12" ht="21" customHeight="1" x14ac:dyDescent="0.2">
      <c r="C2421" s="128" t="str">
        <f>IF(AND(D2421="",A2421=""),"",IF(ISBLANK(A2421)," ",VLOOKUP(A2421,'Tabla de equipos'!$B$3:$D$107,3,FALSE)))</f>
        <v/>
      </c>
      <c r="E2421" s="130" t="str">
        <f t="shared" si="38"/>
        <v/>
      </c>
      <c r="F2421" s="24"/>
      <c r="H2421" s="52"/>
      <c r="L2421" s="51"/>
    </row>
    <row r="2422" spans="3:12" ht="21" customHeight="1" x14ac:dyDescent="0.2">
      <c r="C2422" s="128" t="str">
        <f>IF(AND(D2422="",A2422=""),"",IF(ISBLANK(A2422)," ",VLOOKUP(A2422,'Tabla de equipos'!$B$3:$D$107,3,FALSE)))</f>
        <v/>
      </c>
      <c r="E2422" s="130" t="str">
        <f t="shared" si="38"/>
        <v/>
      </c>
      <c r="F2422" s="24"/>
      <c r="H2422" s="52"/>
      <c r="L2422" s="51"/>
    </row>
    <row r="2423" spans="3:12" ht="21" customHeight="1" x14ac:dyDescent="0.2">
      <c r="C2423" s="128" t="str">
        <f>IF(AND(D2423="",A2423=""),"",IF(ISBLANK(A2423)," ",VLOOKUP(A2423,'Tabla de equipos'!$B$3:$D$107,3,FALSE)))</f>
        <v/>
      </c>
      <c r="E2423" s="130" t="str">
        <f t="shared" si="38"/>
        <v/>
      </c>
      <c r="F2423" s="24"/>
      <c r="H2423" s="52"/>
      <c r="L2423" s="51"/>
    </row>
    <row r="2424" spans="3:12" ht="21" customHeight="1" x14ac:dyDescent="0.2">
      <c r="C2424" s="128" t="str">
        <f>IF(AND(D2424="",A2424=""),"",IF(ISBLANK(A2424)," ",VLOOKUP(A2424,'Tabla de equipos'!$B$3:$D$107,3,FALSE)))</f>
        <v/>
      </c>
      <c r="E2424" s="130" t="str">
        <f t="shared" si="38"/>
        <v/>
      </c>
      <c r="F2424" s="24"/>
      <c r="H2424" s="52"/>
      <c r="L2424" s="51"/>
    </row>
    <row r="2425" spans="3:12" ht="21" customHeight="1" x14ac:dyDescent="0.2">
      <c r="C2425" s="128" t="str">
        <f>IF(AND(D2425="",A2425=""),"",IF(ISBLANK(A2425)," ",VLOOKUP(A2425,'Tabla de equipos'!$B$3:$D$107,3,FALSE)))</f>
        <v/>
      </c>
      <c r="E2425" s="130" t="str">
        <f t="shared" si="38"/>
        <v/>
      </c>
      <c r="F2425" s="24"/>
      <c r="H2425" s="52"/>
      <c r="L2425" s="51"/>
    </row>
    <row r="2426" spans="3:12" ht="21" customHeight="1" x14ac:dyDescent="0.2">
      <c r="C2426" s="128" t="str">
        <f>IF(AND(D2426="",A2426=""),"",IF(ISBLANK(A2426)," ",VLOOKUP(A2426,'Tabla de equipos'!$B$3:$D$107,3,FALSE)))</f>
        <v/>
      </c>
      <c r="E2426" s="130" t="str">
        <f t="shared" si="38"/>
        <v/>
      </c>
      <c r="F2426" s="24"/>
      <c r="H2426" s="52"/>
      <c r="L2426" s="51"/>
    </row>
    <row r="2427" spans="3:12" ht="21" customHeight="1" x14ac:dyDescent="0.2">
      <c r="C2427" s="128" t="str">
        <f>IF(AND(D2427="",A2427=""),"",IF(ISBLANK(A2427)," ",VLOOKUP(A2427,'Tabla de equipos'!$B$3:$D$107,3,FALSE)))</f>
        <v/>
      </c>
      <c r="E2427" s="130" t="str">
        <f t="shared" si="38"/>
        <v/>
      </c>
      <c r="F2427" s="24"/>
      <c r="H2427" s="52"/>
      <c r="L2427" s="51"/>
    </row>
    <row r="2428" spans="3:12" ht="21" customHeight="1" x14ac:dyDescent="0.2">
      <c r="C2428" s="128" t="str">
        <f>IF(AND(D2428="",A2428=""),"",IF(ISBLANK(A2428)," ",VLOOKUP(A2428,'Tabla de equipos'!$B$3:$D$107,3,FALSE)))</f>
        <v/>
      </c>
      <c r="E2428" s="130" t="str">
        <f t="shared" si="38"/>
        <v/>
      </c>
      <c r="F2428" s="24"/>
      <c r="H2428" s="52"/>
      <c r="L2428" s="51"/>
    </row>
    <row r="2429" spans="3:12" ht="21" customHeight="1" x14ac:dyDescent="0.2">
      <c r="C2429" s="128" t="str">
        <f>IF(AND(D2429="",A2429=""),"",IF(ISBLANK(A2429)," ",VLOOKUP(A2429,'Tabla de equipos'!$B$3:$D$107,3,FALSE)))</f>
        <v/>
      </c>
      <c r="E2429" s="130" t="str">
        <f t="shared" si="38"/>
        <v/>
      </c>
      <c r="F2429" s="24"/>
      <c r="H2429" s="52"/>
      <c r="L2429" s="51"/>
    </row>
    <row r="2430" spans="3:12" ht="21" customHeight="1" x14ac:dyDescent="0.2">
      <c r="C2430" s="128" t="str">
        <f>IF(AND(D2430="",A2430=""),"",IF(ISBLANK(A2430)," ",VLOOKUP(A2430,'Tabla de equipos'!$B$3:$D$107,3,FALSE)))</f>
        <v/>
      </c>
      <c r="E2430" s="130" t="str">
        <f t="shared" si="38"/>
        <v/>
      </c>
      <c r="F2430" s="24"/>
      <c r="H2430" s="52"/>
      <c r="L2430" s="51"/>
    </row>
    <row r="2431" spans="3:12" ht="21" customHeight="1" x14ac:dyDescent="0.2">
      <c r="C2431" s="128" t="str">
        <f>IF(AND(D2431="",A2431=""),"",IF(ISBLANK(A2431)," ",VLOOKUP(A2431,'Tabla de equipos'!$B$3:$D$107,3,FALSE)))</f>
        <v/>
      </c>
      <c r="E2431" s="130" t="str">
        <f t="shared" si="38"/>
        <v/>
      </c>
      <c r="F2431" s="24"/>
      <c r="H2431" s="52"/>
      <c r="L2431" s="51"/>
    </row>
    <row r="2432" spans="3:12" ht="21" customHeight="1" x14ac:dyDescent="0.2">
      <c r="C2432" s="128" t="str">
        <f>IF(AND(D2432="",A2432=""),"",IF(ISBLANK(A2432)," ",VLOOKUP(A2432,'Tabla de equipos'!$B$3:$D$107,3,FALSE)))</f>
        <v/>
      </c>
      <c r="E2432" s="130" t="str">
        <f t="shared" si="38"/>
        <v/>
      </c>
      <c r="F2432" s="24"/>
      <c r="H2432" s="52"/>
      <c r="L2432" s="51"/>
    </row>
    <row r="2433" spans="3:12" ht="21" customHeight="1" x14ac:dyDescent="0.2">
      <c r="C2433" s="128" t="str">
        <f>IF(AND(D2433="",A2433=""),"",IF(ISBLANK(A2433)," ",VLOOKUP(A2433,'Tabla de equipos'!$B$3:$D$107,3,FALSE)))</f>
        <v/>
      </c>
      <c r="E2433" s="130" t="str">
        <f t="shared" si="38"/>
        <v/>
      </c>
      <c r="F2433" s="24"/>
      <c r="H2433" s="52"/>
      <c r="L2433" s="51"/>
    </row>
    <row r="2434" spans="3:12" ht="21" customHeight="1" x14ac:dyDescent="0.2">
      <c r="C2434" s="128" t="str">
        <f>IF(AND(D2434="",A2434=""),"",IF(ISBLANK(A2434)," ",VLOOKUP(A2434,'Tabla de equipos'!$B$3:$D$107,3,FALSE)))</f>
        <v/>
      </c>
      <c r="E2434" s="130" t="str">
        <f t="shared" si="38"/>
        <v/>
      </c>
      <c r="F2434" s="24"/>
      <c r="H2434" s="52"/>
      <c r="L2434" s="51"/>
    </row>
    <row r="2435" spans="3:12" ht="21" customHeight="1" x14ac:dyDescent="0.2">
      <c r="C2435" s="128" t="str">
        <f>IF(AND(D2435="",A2435=""),"",IF(ISBLANK(A2435)," ",VLOOKUP(A2435,'Tabla de equipos'!$B$3:$D$107,3,FALSE)))</f>
        <v/>
      </c>
      <c r="E2435" s="130" t="str">
        <f t="shared" si="38"/>
        <v/>
      </c>
      <c r="F2435" s="24"/>
      <c r="H2435" s="52"/>
      <c r="L2435" s="51"/>
    </row>
    <row r="2436" spans="3:12" ht="21" customHeight="1" x14ac:dyDescent="0.2">
      <c r="C2436" s="128" t="str">
        <f>IF(AND(D2436="",A2436=""),"",IF(ISBLANK(A2436)," ",VLOOKUP(A2436,'Tabla de equipos'!$B$3:$D$107,3,FALSE)))</f>
        <v/>
      </c>
      <c r="E2436" s="130" t="str">
        <f t="shared" si="38"/>
        <v/>
      </c>
      <c r="F2436" s="24"/>
      <c r="H2436" s="52"/>
      <c r="L2436" s="51"/>
    </row>
    <row r="2437" spans="3:12" ht="21" customHeight="1" x14ac:dyDescent="0.2">
      <c r="C2437" s="128" t="str">
        <f>IF(AND(D2437="",A2437=""),"",IF(ISBLANK(A2437)," ",VLOOKUP(A2437,'Tabla de equipos'!$B$3:$D$107,3,FALSE)))</f>
        <v/>
      </c>
      <c r="E2437" s="130" t="str">
        <f t="shared" si="38"/>
        <v/>
      </c>
      <c r="F2437" s="24"/>
      <c r="H2437" s="52"/>
      <c r="L2437" s="51"/>
    </row>
    <row r="2438" spans="3:12" ht="21" customHeight="1" x14ac:dyDescent="0.2">
      <c r="C2438" s="128" t="str">
        <f>IF(AND(D2438="",A2438=""),"",IF(ISBLANK(A2438)," ",VLOOKUP(A2438,'Tabla de equipos'!$B$3:$D$107,3,FALSE)))</f>
        <v/>
      </c>
      <c r="E2438" s="130" t="str">
        <f t="shared" si="38"/>
        <v/>
      </c>
      <c r="F2438" s="24"/>
      <c r="H2438" s="52"/>
      <c r="L2438" s="51"/>
    </row>
    <row r="2439" spans="3:12" ht="21" customHeight="1" x14ac:dyDescent="0.2">
      <c r="C2439" s="128" t="str">
        <f>IF(AND(D2439="",A2439=""),"",IF(ISBLANK(A2439)," ",VLOOKUP(A2439,'Tabla de equipos'!$B$3:$D$107,3,FALSE)))</f>
        <v/>
      </c>
      <c r="E2439" s="130" t="str">
        <f t="shared" si="38"/>
        <v/>
      </c>
      <c r="F2439" s="24"/>
      <c r="H2439" s="52"/>
      <c r="L2439" s="51"/>
    </row>
    <row r="2440" spans="3:12" ht="21" customHeight="1" x14ac:dyDescent="0.2">
      <c r="C2440" s="128" t="str">
        <f>IF(AND(D2440="",A2440=""),"",IF(ISBLANK(A2440)," ",VLOOKUP(A2440,'Tabla de equipos'!$B$3:$D$107,3,FALSE)))</f>
        <v/>
      </c>
      <c r="E2440" s="130" t="str">
        <f t="shared" si="38"/>
        <v/>
      </c>
      <c r="F2440" s="24"/>
      <c r="H2440" s="52"/>
      <c r="L2440" s="51"/>
    </row>
    <row r="2441" spans="3:12" ht="21" customHeight="1" x14ac:dyDescent="0.2">
      <c r="C2441" s="128" t="str">
        <f>IF(AND(D2441="",A2441=""),"",IF(ISBLANK(A2441)," ",VLOOKUP(A2441,'Tabla de equipos'!$B$3:$D$107,3,FALSE)))</f>
        <v/>
      </c>
      <c r="E2441" s="130" t="str">
        <f t="shared" si="38"/>
        <v/>
      </c>
      <c r="F2441" s="24"/>
      <c r="H2441" s="52"/>
      <c r="L2441" s="51"/>
    </row>
    <row r="2442" spans="3:12" ht="21" customHeight="1" x14ac:dyDescent="0.2">
      <c r="C2442" s="128" t="str">
        <f>IF(AND(D2442="",A2442=""),"",IF(ISBLANK(A2442)," ",VLOOKUP(A2442,'Tabla de equipos'!$B$3:$D$107,3,FALSE)))</f>
        <v/>
      </c>
      <c r="E2442" s="130" t="str">
        <f t="shared" si="38"/>
        <v/>
      </c>
      <c r="F2442" s="24"/>
      <c r="H2442" s="52"/>
      <c r="L2442" s="51"/>
    </row>
    <row r="2443" spans="3:12" ht="21" customHeight="1" x14ac:dyDescent="0.2">
      <c r="C2443" s="128" t="str">
        <f>IF(AND(D2443="",A2443=""),"",IF(ISBLANK(A2443)," ",VLOOKUP(A2443,'Tabla de equipos'!$B$3:$D$107,3,FALSE)))</f>
        <v/>
      </c>
      <c r="E2443" s="130" t="str">
        <f t="shared" si="38"/>
        <v/>
      </c>
      <c r="F2443" s="24"/>
      <c r="H2443" s="52"/>
      <c r="L2443" s="51"/>
    </row>
    <row r="2444" spans="3:12" ht="21" customHeight="1" x14ac:dyDescent="0.2">
      <c r="C2444" s="128" t="str">
        <f>IF(AND(D2444="",A2444=""),"",IF(ISBLANK(A2444)," ",VLOOKUP(A2444,'Tabla de equipos'!$B$3:$D$107,3,FALSE)))</f>
        <v/>
      </c>
      <c r="E2444" s="130" t="str">
        <f t="shared" si="38"/>
        <v/>
      </c>
      <c r="F2444" s="24"/>
      <c r="H2444" s="52"/>
      <c r="L2444" s="51"/>
    </row>
    <row r="2445" spans="3:12" ht="21" customHeight="1" x14ac:dyDescent="0.2">
      <c r="C2445" s="128" t="str">
        <f>IF(AND(D2445="",A2445=""),"",IF(ISBLANK(A2445)," ",VLOOKUP(A2445,'Tabla de equipos'!$B$3:$D$107,3,FALSE)))</f>
        <v/>
      </c>
      <c r="E2445" s="130" t="str">
        <f t="shared" si="38"/>
        <v/>
      </c>
      <c r="F2445" s="24"/>
      <c r="H2445" s="52"/>
      <c r="L2445" s="51"/>
    </row>
    <row r="2446" spans="3:12" ht="21" customHeight="1" x14ac:dyDescent="0.2">
      <c r="C2446" s="128" t="str">
        <f>IF(AND(D2446="",A2446=""),"",IF(ISBLANK(A2446)," ",VLOOKUP(A2446,'Tabla de equipos'!$B$3:$D$107,3,FALSE)))</f>
        <v/>
      </c>
      <c r="E2446" s="130" t="str">
        <f t="shared" si="38"/>
        <v/>
      </c>
      <c r="F2446" s="24"/>
      <c r="H2446" s="52"/>
      <c r="L2446" s="51"/>
    </row>
    <row r="2447" spans="3:12" ht="21" customHeight="1" x14ac:dyDescent="0.2">
      <c r="C2447" s="128" t="str">
        <f>IF(AND(D2447="",A2447=""),"",IF(ISBLANK(A2447)," ",VLOOKUP(A2447,'Tabla de equipos'!$B$3:$D$107,3,FALSE)))</f>
        <v/>
      </c>
      <c r="E2447" s="130" t="str">
        <f t="shared" si="38"/>
        <v/>
      </c>
      <c r="F2447" s="24"/>
      <c r="H2447" s="52"/>
      <c r="L2447" s="51"/>
    </row>
    <row r="2448" spans="3:12" ht="21" customHeight="1" x14ac:dyDescent="0.2">
      <c r="C2448" s="128" t="str">
        <f>IF(AND(D2448="",A2448=""),"",IF(ISBLANK(A2448)," ",VLOOKUP(A2448,'Tabla de equipos'!$B$3:$D$107,3,FALSE)))</f>
        <v/>
      </c>
      <c r="E2448" s="130" t="str">
        <f t="shared" si="38"/>
        <v/>
      </c>
      <c r="F2448" s="24"/>
      <c r="H2448" s="52"/>
      <c r="L2448" s="51"/>
    </row>
    <row r="2449" spans="3:12" ht="21" customHeight="1" x14ac:dyDescent="0.2">
      <c r="C2449" s="128" t="str">
        <f>IF(AND(D2449="",A2449=""),"",IF(ISBLANK(A2449)," ",VLOOKUP(A2449,'Tabla de equipos'!$B$3:$D$107,3,FALSE)))</f>
        <v/>
      </c>
      <c r="E2449" s="130" t="str">
        <f t="shared" si="38"/>
        <v/>
      </c>
      <c r="F2449" s="24"/>
      <c r="H2449" s="52"/>
      <c r="L2449" s="51"/>
    </row>
    <row r="2450" spans="3:12" ht="21" customHeight="1" x14ac:dyDescent="0.2">
      <c r="C2450" s="128" t="str">
        <f>IF(AND(D2450="",A2450=""),"",IF(ISBLANK(A2450)," ",VLOOKUP(A2450,'Tabla de equipos'!$B$3:$D$107,3,FALSE)))</f>
        <v/>
      </c>
      <c r="E2450" s="130" t="str">
        <f t="shared" ref="E2450:E2513" si="39">IF(AND(D2450="",A2450=""),"",IF(AND(A2450="",D2450&gt;0),"Falta especificar equipo/soporte",IF(AND(D2450&gt;0,A2450&lt;&gt;""),"","Falta incluir unidades")))</f>
        <v/>
      </c>
      <c r="F2450" s="24"/>
      <c r="H2450" s="52"/>
      <c r="L2450" s="51"/>
    </row>
    <row r="2451" spans="3:12" ht="21" customHeight="1" x14ac:dyDescent="0.2">
      <c r="C2451" s="128" t="str">
        <f>IF(AND(D2451="",A2451=""),"",IF(ISBLANK(A2451)," ",VLOOKUP(A2451,'Tabla de equipos'!$B$3:$D$107,3,FALSE)))</f>
        <v/>
      </c>
      <c r="E2451" s="130" t="str">
        <f t="shared" si="39"/>
        <v/>
      </c>
      <c r="F2451" s="24"/>
      <c r="H2451" s="52"/>
      <c r="L2451" s="51"/>
    </row>
    <row r="2452" spans="3:12" ht="21" customHeight="1" x14ac:dyDescent="0.2">
      <c r="C2452" s="128" t="str">
        <f>IF(AND(D2452="",A2452=""),"",IF(ISBLANK(A2452)," ",VLOOKUP(A2452,'Tabla de equipos'!$B$3:$D$107,3,FALSE)))</f>
        <v/>
      </c>
      <c r="E2452" s="130" t="str">
        <f t="shared" si="39"/>
        <v/>
      </c>
      <c r="F2452" s="24"/>
      <c r="H2452" s="52"/>
      <c r="L2452" s="51"/>
    </row>
    <row r="2453" spans="3:12" ht="21" customHeight="1" x14ac:dyDescent="0.2">
      <c r="C2453" s="128" t="str">
        <f>IF(AND(D2453="",A2453=""),"",IF(ISBLANK(A2453)," ",VLOOKUP(A2453,'Tabla de equipos'!$B$3:$D$107,3,FALSE)))</f>
        <v/>
      </c>
      <c r="E2453" s="130" t="str">
        <f t="shared" si="39"/>
        <v/>
      </c>
      <c r="F2453" s="24"/>
      <c r="H2453" s="52"/>
      <c r="L2453" s="51"/>
    </row>
    <row r="2454" spans="3:12" ht="21" customHeight="1" x14ac:dyDescent="0.2">
      <c r="C2454" s="128" t="str">
        <f>IF(AND(D2454="",A2454=""),"",IF(ISBLANK(A2454)," ",VLOOKUP(A2454,'Tabla de equipos'!$B$3:$D$107,3,FALSE)))</f>
        <v/>
      </c>
      <c r="E2454" s="130" t="str">
        <f t="shared" si="39"/>
        <v/>
      </c>
      <c r="F2454" s="24"/>
      <c r="H2454" s="52"/>
      <c r="L2454" s="51"/>
    </row>
    <row r="2455" spans="3:12" ht="21" customHeight="1" x14ac:dyDescent="0.2">
      <c r="C2455" s="128" t="str">
        <f>IF(AND(D2455="",A2455=""),"",IF(ISBLANK(A2455)," ",VLOOKUP(A2455,'Tabla de equipos'!$B$3:$D$107,3,FALSE)))</f>
        <v/>
      </c>
      <c r="E2455" s="130" t="str">
        <f t="shared" si="39"/>
        <v/>
      </c>
      <c r="F2455" s="24"/>
      <c r="H2455" s="52"/>
      <c r="L2455" s="51"/>
    </row>
    <row r="2456" spans="3:12" ht="21" customHeight="1" x14ac:dyDescent="0.2">
      <c r="C2456" s="128" t="str">
        <f>IF(AND(D2456="",A2456=""),"",IF(ISBLANK(A2456)," ",VLOOKUP(A2456,'Tabla de equipos'!$B$3:$D$107,3,FALSE)))</f>
        <v/>
      </c>
      <c r="E2456" s="130" t="str">
        <f t="shared" si="39"/>
        <v/>
      </c>
      <c r="F2456" s="24"/>
      <c r="H2456" s="52"/>
      <c r="L2456" s="51"/>
    </row>
    <row r="2457" spans="3:12" ht="21" customHeight="1" x14ac:dyDescent="0.2">
      <c r="C2457" s="128" t="str">
        <f>IF(AND(D2457="",A2457=""),"",IF(ISBLANK(A2457)," ",VLOOKUP(A2457,'Tabla de equipos'!$B$3:$D$107,3,FALSE)))</f>
        <v/>
      </c>
      <c r="E2457" s="130" t="str">
        <f t="shared" si="39"/>
        <v/>
      </c>
      <c r="F2457" s="24"/>
      <c r="H2457" s="52"/>
      <c r="L2457" s="51"/>
    </row>
    <row r="2458" spans="3:12" ht="21" customHeight="1" x14ac:dyDescent="0.2">
      <c r="C2458" s="128" t="str">
        <f>IF(AND(D2458="",A2458=""),"",IF(ISBLANK(A2458)," ",VLOOKUP(A2458,'Tabla de equipos'!$B$3:$D$107,3,FALSE)))</f>
        <v/>
      </c>
      <c r="E2458" s="130" t="str">
        <f t="shared" si="39"/>
        <v/>
      </c>
      <c r="F2458" s="24"/>
      <c r="H2458" s="52"/>
      <c r="L2458" s="51"/>
    </row>
    <row r="2459" spans="3:12" ht="21" customHeight="1" x14ac:dyDescent="0.2">
      <c r="C2459" s="128" t="str">
        <f>IF(AND(D2459="",A2459=""),"",IF(ISBLANK(A2459)," ",VLOOKUP(A2459,'Tabla de equipos'!$B$3:$D$107,3,FALSE)))</f>
        <v/>
      </c>
      <c r="E2459" s="130" t="str">
        <f t="shared" si="39"/>
        <v/>
      </c>
      <c r="F2459" s="24"/>
      <c r="H2459" s="52"/>
      <c r="L2459" s="51"/>
    </row>
    <row r="2460" spans="3:12" ht="21" customHeight="1" x14ac:dyDescent="0.2">
      <c r="C2460" s="128" t="str">
        <f>IF(AND(D2460="",A2460=""),"",IF(ISBLANK(A2460)," ",VLOOKUP(A2460,'Tabla de equipos'!$B$3:$D$107,3,FALSE)))</f>
        <v/>
      </c>
      <c r="E2460" s="130" t="str">
        <f t="shared" si="39"/>
        <v/>
      </c>
      <c r="F2460" s="24"/>
      <c r="H2460" s="52"/>
      <c r="L2460" s="51"/>
    </row>
    <row r="2461" spans="3:12" ht="21" customHeight="1" x14ac:dyDescent="0.2">
      <c r="C2461" s="128" t="str">
        <f>IF(AND(D2461="",A2461=""),"",IF(ISBLANK(A2461)," ",VLOOKUP(A2461,'Tabla de equipos'!$B$3:$D$107,3,FALSE)))</f>
        <v/>
      </c>
      <c r="E2461" s="130" t="str">
        <f t="shared" si="39"/>
        <v/>
      </c>
      <c r="F2461" s="24"/>
      <c r="H2461" s="52"/>
      <c r="L2461" s="51"/>
    </row>
    <row r="2462" spans="3:12" ht="21" customHeight="1" x14ac:dyDescent="0.2">
      <c r="C2462" s="128" t="str">
        <f>IF(AND(D2462="",A2462=""),"",IF(ISBLANK(A2462)," ",VLOOKUP(A2462,'Tabla de equipos'!$B$3:$D$107,3,FALSE)))</f>
        <v/>
      </c>
      <c r="E2462" s="130" t="str">
        <f t="shared" si="39"/>
        <v/>
      </c>
      <c r="F2462" s="24"/>
      <c r="H2462" s="52"/>
      <c r="L2462" s="51"/>
    </row>
    <row r="2463" spans="3:12" ht="21" customHeight="1" x14ac:dyDescent="0.2">
      <c r="C2463" s="128" t="str">
        <f>IF(AND(D2463="",A2463=""),"",IF(ISBLANK(A2463)," ",VLOOKUP(A2463,'Tabla de equipos'!$B$3:$D$107,3,FALSE)))</f>
        <v/>
      </c>
      <c r="E2463" s="130" t="str">
        <f t="shared" si="39"/>
        <v/>
      </c>
      <c r="F2463" s="24"/>
      <c r="H2463" s="52"/>
      <c r="L2463" s="51"/>
    </row>
    <row r="2464" spans="3:12" ht="21" customHeight="1" x14ac:dyDescent="0.2">
      <c r="C2464" s="128" t="str">
        <f>IF(AND(D2464="",A2464=""),"",IF(ISBLANK(A2464)," ",VLOOKUP(A2464,'Tabla de equipos'!$B$3:$D$107,3,FALSE)))</f>
        <v/>
      </c>
      <c r="E2464" s="130" t="str">
        <f t="shared" si="39"/>
        <v/>
      </c>
      <c r="F2464" s="24"/>
      <c r="H2464" s="52"/>
      <c r="L2464" s="51"/>
    </row>
    <row r="2465" spans="3:12" ht="21" customHeight="1" x14ac:dyDescent="0.2">
      <c r="C2465" s="128" t="str">
        <f>IF(AND(D2465="",A2465=""),"",IF(ISBLANK(A2465)," ",VLOOKUP(A2465,'Tabla de equipos'!$B$3:$D$107,3,FALSE)))</f>
        <v/>
      </c>
      <c r="E2465" s="130" t="str">
        <f t="shared" si="39"/>
        <v/>
      </c>
      <c r="F2465" s="24"/>
      <c r="H2465" s="52"/>
      <c r="L2465" s="51"/>
    </row>
    <row r="2466" spans="3:12" ht="21" customHeight="1" x14ac:dyDescent="0.2">
      <c r="C2466" s="128" t="str">
        <f>IF(AND(D2466="",A2466=""),"",IF(ISBLANK(A2466)," ",VLOOKUP(A2466,'Tabla de equipos'!$B$3:$D$107,3,FALSE)))</f>
        <v/>
      </c>
      <c r="E2466" s="130" t="str">
        <f t="shared" si="39"/>
        <v/>
      </c>
      <c r="F2466" s="24"/>
      <c r="H2466" s="52"/>
      <c r="L2466" s="51"/>
    </row>
    <row r="2467" spans="3:12" ht="21" customHeight="1" x14ac:dyDescent="0.2">
      <c r="C2467" s="128" t="str">
        <f>IF(AND(D2467="",A2467=""),"",IF(ISBLANK(A2467)," ",VLOOKUP(A2467,'Tabla de equipos'!$B$3:$D$107,3,FALSE)))</f>
        <v/>
      </c>
      <c r="E2467" s="130" t="str">
        <f t="shared" si="39"/>
        <v/>
      </c>
      <c r="F2467" s="24"/>
      <c r="H2467" s="52"/>
      <c r="L2467" s="51"/>
    </row>
    <row r="2468" spans="3:12" ht="21" customHeight="1" x14ac:dyDescent="0.2">
      <c r="C2468" s="128" t="str">
        <f>IF(AND(D2468="",A2468=""),"",IF(ISBLANK(A2468)," ",VLOOKUP(A2468,'Tabla de equipos'!$B$3:$D$107,3,FALSE)))</f>
        <v/>
      </c>
      <c r="E2468" s="130" t="str">
        <f t="shared" si="39"/>
        <v/>
      </c>
      <c r="F2468" s="24"/>
      <c r="H2468" s="52"/>
      <c r="L2468" s="51"/>
    </row>
    <row r="2469" spans="3:12" ht="21" customHeight="1" x14ac:dyDescent="0.2">
      <c r="C2469" s="128" t="str">
        <f>IF(AND(D2469="",A2469=""),"",IF(ISBLANK(A2469)," ",VLOOKUP(A2469,'Tabla de equipos'!$B$3:$D$107,3,FALSE)))</f>
        <v/>
      </c>
      <c r="E2469" s="130" t="str">
        <f t="shared" si="39"/>
        <v/>
      </c>
      <c r="F2469" s="24"/>
      <c r="H2469" s="52"/>
      <c r="L2469" s="51"/>
    </row>
    <row r="2470" spans="3:12" ht="21" customHeight="1" x14ac:dyDescent="0.2">
      <c r="C2470" s="128" t="str">
        <f>IF(AND(D2470="",A2470=""),"",IF(ISBLANK(A2470)," ",VLOOKUP(A2470,'Tabla de equipos'!$B$3:$D$107,3,FALSE)))</f>
        <v/>
      </c>
      <c r="E2470" s="130" t="str">
        <f t="shared" si="39"/>
        <v/>
      </c>
      <c r="F2470" s="24"/>
      <c r="H2470" s="52"/>
      <c r="L2470" s="51"/>
    </row>
    <row r="2471" spans="3:12" ht="21" customHeight="1" x14ac:dyDescent="0.2">
      <c r="C2471" s="128" t="str">
        <f>IF(AND(D2471="",A2471=""),"",IF(ISBLANK(A2471)," ",VLOOKUP(A2471,'Tabla de equipos'!$B$3:$D$107,3,FALSE)))</f>
        <v/>
      </c>
      <c r="E2471" s="130" t="str">
        <f t="shared" si="39"/>
        <v/>
      </c>
      <c r="F2471" s="24"/>
      <c r="H2471" s="52"/>
      <c r="L2471" s="51"/>
    </row>
    <row r="2472" spans="3:12" ht="21" customHeight="1" x14ac:dyDescent="0.2">
      <c r="C2472" s="128" t="str">
        <f>IF(AND(D2472="",A2472=""),"",IF(ISBLANK(A2472)," ",VLOOKUP(A2472,'Tabla de equipos'!$B$3:$D$107,3,FALSE)))</f>
        <v/>
      </c>
      <c r="E2472" s="130" t="str">
        <f t="shared" si="39"/>
        <v/>
      </c>
      <c r="F2472" s="24"/>
      <c r="H2472" s="52"/>
      <c r="L2472" s="51"/>
    </row>
    <row r="2473" spans="3:12" ht="21" customHeight="1" x14ac:dyDescent="0.2">
      <c r="C2473" s="128" t="str">
        <f>IF(AND(D2473="",A2473=""),"",IF(ISBLANK(A2473)," ",VLOOKUP(A2473,'Tabla de equipos'!$B$3:$D$107,3,FALSE)))</f>
        <v/>
      </c>
      <c r="E2473" s="130" t="str">
        <f t="shared" si="39"/>
        <v/>
      </c>
      <c r="F2473" s="24"/>
      <c r="H2473" s="52"/>
      <c r="L2473" s="51"/>
    </row>
    <row r="2474" spans="3:12" ht="21" customHeight="1" x14ac:dyDescent="0.2">
      <c r="C2474" s="128" t="str">
        <f>IF(AND(D2474="",A2474=""),"",IF(ISBLANK(A2474)," ",VLOOKUP(A2474,'Tabla de equipos'!$B$3:$D$107,3,FALSE)))</f>
        <v/>
      </c>
      <c r="E2474" s="130" t="str">
        <f t="shared" si="39"/>
        <v/>
      </c>
      <c r="F2474" s="24"/>
      <c r="H2474" s="52"/>
      <c r="L2474" s="51"/>
    </row>
    <row r="2475" spans="3:12" ht="21" customHeight="1" x14ac:dyDescent="0.2">
      <c r="C2475" s="128" t="str">
        <f>IF(AND(D2475="",A2475=""),"",IF(ISBLANK(A2475)," ",VLOOKUP(A2475,'Tabla de equipos'!$B$3:$D$107,3,FALSE)))</f>
        <v/>
      </c>
      <c r="E2475" s="130" t="str">
        <f t="shared" si="39"/>
        <v/>
      </c>
      <c r="F2475" s="24"/>
      <c r="H2475" s="52"/>
      <c r="L2475" s="51"/>
    </row>
    <row r="2476" spans="3:12" ht="21" customHeight="1" x14ac:dyDescent="0.2">
      <c r="C2476" s="128" t="str">
        <f>IF(AND(D2476="",A2476=""),"",IF(ISBLANK(A2476)," ",VLOOKUP(A2476,'Tabla de equipos'!$B$3:$D$107,3,FALSE)))</f>
        <v/>
      </c>
      <c r="E2476" s="130" t="str">
        <f t="shared" si="39"/>
        <v/>
      </c>
      <c r="F2476" s="24"/>
      <c r="H2476" s="52"/>
      <c r="L2476" s="51"/>
    </row>
    <row r="2477" spans="3:12" ht="21" customHeight="1" x14ac:dyDescent="0.2">
      <c r="C2477" s="128" t="str">
        <f>IF(AND(D2477="",A2477=""),"",IF(ISBLANK(A2477)," ",VLOOKUP(A2477,'Tabla de equipos'!$B$3:$D$107,3,FALSE)))</f>
        <v/>
      </c>
      <c r="E2477" s="130" t="str">
        <f t="shared" si="39"/>
        <v/>
      </c>
      <c r="F2477" s="24"/>
      <c r="H2477" s="52"/>
      <c r="L2477" s="51"/>
    </row>
    <row r="2478" spans="3:12" ht="21" customHeight="1" x14ac:dyDescent="0.2">
      <c r="C2478" s="128" t="str">
        <f>IF(AND(D2478="",A2478=""),"",IF(ISBLANK(A2478)," ",VLOOKUP(A2478,'Tabla de equipos'!$B$3:$D$107,3,FALSE)))</f>
        <v/>
      </c>
      <c r="E2478" s="130" t="str">
        <f t="shared" si="39"/>
        <v/>
      </c>
      <c r="F2478" s="24"/>
      <c r="H2478" s="52"/>
      <c r="L2478" s="51"/>
    </row>
    <row r="2479" spans="3:12" ht="21" customHeight="1" x14ac:dyDescent="0.2">
      <c r="C2479" s="128" t="str">
        <f>IF(AND(D2479="",A2479=""),"",IF(ISBLANK(A2479)," ",VLOOKUP(A2479,'Tabla de equipos'!$B$3:$D$107,3,FALSE)))</f>
        <v/>
      </c>
      <c r="E2479" s="130" t="str">
        <f t="shared" si="39"/>
        <v/>
      </c>
      <c r="F2479" s="24"/>
      <c r="H2479" s="52"/>
      <c r="L2479" s="51"/>
    </row>
    <row r="2480" spans="3:12" ht="21" customHeight="1" x14ac:dyDescent="0.2">
      <c r="C2480" s="128" t="str">
        <f>IF(AND(D2480="",A2480=""),"",IF(ISBLANK(A2480)," ",VLOOKUP(A2480,'Tabla de equipos'!$B$3:$D$107,3,FALSE)))</f>
        <v/>
      </c>
      <c r="E2480" s="130" t="str">
        <f t="shared" si="39"/>
        <v/>
      </c>
      <c r="F2480" s="24"/>
      <c r="H2480" s="52"/>
      <c r="L2480" s="51"/>
    </row>
    <row r="2481" spans="3:12" ht="21" customHeight="1" x14ac:dyDescent="0.2">
      <c r="C2481" s="128" t="str">
        <f>IF(AND(D2481="",A2481=""),"",IF(ISBLANK(A2481)," ",VLOOKUP(A2481,'Tabla de equipos'!$B$3:$D$107,3,FALSE)))</f>
        <v/>
      </c>
      <c r="E2481" s="130" t="str">
        <f t="shared" si="39"/>
        <v/>
      </c>
      <c r="F2481" s="24"/>
      <c r="H2481" s="52"/>
      <c r="L2481" s="51"/>
    </row>
    <row r="2482" spans="3:12" ht="21" customHeight="1" x14ac:dyDescent="0.2">
      <c r="C2482" s="128" t="str">
        <f>IF(AND(D2482="",A2482=""),"",IF(ISBLANK(A2482)," ",VLOOKUP(A2482,'Tabla de equipos'!$B$3:$D$107,3,FALSE)))</f>
        <v/>
      </c>
      <c r="E2482" s="130" t="str">
        <f t="shared" si="39"/>
        <v/>
      </c>
      <c r="F2482" s="24"/>
      <c r="H2482" s="52"/>
      <c r="L2482" s="51"/>
    </row>
    <row r="2483" spans="3:12" ht="21" customHeight="1" x14ac:dyDescent="0.2">
      <c r="C2483" s="128" t="str">
        <f>IF(AND(D2483="",A2483=""),"",IF(ISBLANK(A2483)," ",VLOOKUP(A2483,'Tabla de equipos'!$B$3:$D$107,3,FALSE)))</f>
        <v/>
      </c>
      <c r="E2483" s="130" t="str">
        <f t="shared" si="39"/>
        <v/>
      </c>
      <c r="F2483" s="24"/>
      <c r="H2483" s="52"/>
      <c r="L2483" s="51"/>
    </row>
    <row r="2484" spans="3:12" ht="21" customHeight="1" x14ac:dyDescent="0.2">
      <c r="C2484" s="128" t="str">
        <f>IF(AND(D2484="",A2484=""),"",IF(ISBLANK(A2484)," ",VLOOKUP(A2484,'Tabla de equipos'!$B$3:$D$107,3,FALSE)))</f>
        <v/>
      </c>
      <c r="E2484" s="130" t="str">
        <f t="shared" si="39"/>
        <v/>
      </c>
      <c r="F2484" s="24"/>
      <c r="H2484" s="52"/>
      <c r="L2484" s="51"/>
    </row>
    <row r="2485" spans="3:12" ht="21" customHeight="1" x14ac:dyDescent="0.2">
      <c r="C2485" s="128" t="str">
        <f>IF(AND(D2485="",A2485=""),"",IF(ISBLANK(A2485)," ",VLOOKUP(A2485,'Tabla de equipos'!$B$3:$D$107,3,FALSE)))</f>
        <v/>
      </c>
      <c r="E2485" s="130" t="str">
        <f t="shared" si="39"/>
        <v/>
      </c>
      <c r="F2485" s="24"/>
      <c r="H2485" s="52"/>
      <c r="L2485" s="51"/>
    </row>
    <row r="2486" spans="3:12" ht="21" customHeight="1" x14ac:dyDescent="0.2">
      <c r="C2486" s="128" t="str">
        <f>IF(AND(D2486="",A2486=""),"",IF(ISBLANK(A2486)," ",VLOOKUP(A2486,'Tabla de equipos'!$B$3:$D$107,3,FALSE)))</f>
        <v/>
      </c>
      <c r="E2486" s="130" t="str">
        <f t="shared" si="39"/>
        <v/>
      </c>
      <c r="F2486" s="24"/>
      <c r="H2486" s="52"/>
      <c r="L2486" s="51"/>
    </row>
    <row r="2487" spans="3:12" ht="21" customHeight="1" x14ac:dyDescent="0.2">
      <c r="C2487" s="128" t="str">
        <f>IF(AND(D2487="",A2487=""),"",IF(ISBLANK(A2487)," ",VLOOKUP(A2487,'Tabla de equipos'!$B$3:$D$107,3,FALSE)))</f>
        <v/>
      </c>
      <c r="E2487" s="130" t="str">
        <f t="shared" si="39"/>
        <v/>
      </c>
      <c r="F2487" s="24"/>
      <c r="H2487" s="52"/>
      <c r="L2487" s="51"/>
    </row>
    <row r="2488" spans="3:12" ht="21" customHeight="1" x14ac:dyDescent="0.2">
      <c r="C2488" s="128" t="str">
        <f>IF(AND(D2488="",A2488=""),"",IF(ISBLANK(A2488)," ",VLOOKUP(A2488,'Tabla de equipos'!$B$3:$D$107,3,FALSE)))</f>
        <v/>
      </c>
      <c r="E2488" s="130" t="str">
        <f t="shared" si="39"/>
        <v/>
      </c>
      <c r="F2488" s="24"/>
      <c r="H2488" s="52"/>
      <c r="L2488" s="51"/>
    </row>
    <row r="2489" spans="3:12" ht="21" customHeight="1" x14ac:dyDescent="0.2">
      <c r="C2489" s="128" t="str">
        <f>IF(AND(D2489="",A2489=""),"",IF(ISBLANK(A2489)," ",VLOOKUP(A2489,'Tabla de equipos'!$B$3:$D$107,3,FALSE)))</f>
        <v/>
      </c>
      <c r="E2489" s="130" t="str">
        <f t="shared" si="39"/>
        <v/>
      </c>
      <c r="F2489" s="24"/>
      <c r="H2489" s="52"/>
      <c r="L2489" s="51"/>
    </row>
    <row r="2490" spans="3:12" ht="21" customHeight="1" x14ac:dyDescent="0.2">
      <c r="C2490" s="128" t="str">
        <f>IF(AND(D2490="",A2490=""),"",IF(ISBLANK(A2490)," ",VLOOKUP(A2490,'Tabla de equipos'!$B$3:$D$107,3,FALSE)))</f>
        <v/>
      </c>
      <c r="E2490" s="130" t="str">
        <f t="shared" si="39"/>
        <v/>
      </c>
      <c r="F2490" s="24"/>
      <c r="H2490" s="52"/>
      <c r="L2490" s="51"/>
    </row>
    <row r="2491" spans="3:12" ht="21" customHeight="1" x14ac:dyDescent="0.2">
      <c r="C2491" s="128" t="str">
        <f>IF(AND(D2491="",A2491=""),"",IF(ISBLANK(A2491)," ",VLOOKUP(A2491,'Tabla de equipos'!$B$3:$D$107,3,FALSE)))</f>
        <v/>
      </c>
      <c r="E2491" s="130" t="str">
        <f t="shared" si="39"/>
        <v/>
      </c>
      <c r="F2491" s="24"/>
      <c r="H2491" s="52"/>
      <c r="L2491" s="51"/>
    </row>
    <row r="2492" spans="3:12" ht="21" customHeight="1" x14ac:dyDescent="0.2">
      <c r="C2492" s="128" t="str">
        <f>IF(AND(D2492="",A2492=""),"",IF(ISBLANK(A2492)," ",VLOOKUP(A2492,'Tabla de equipos'!$B$3:$D$107,3,FALSE)))</f>
        <v/>
      </c>
      <c r="E2492" s="130" t="str">
        <f t="shared" si="39"/>
        <v/>
      </c>
      <c r="F2492" s="24"/>
      <c r="H2492" s="52"/>
      <c r="L2492" s="51"/>
    </row>
    <row r="2493" spans="3:12" ht="21" customHeight="1" x14ac:dyDescent="0.2">
      <c r="C2493" s="128" t="str">
        <f>IF(AND(D2493="",A2493=""),"",IF(ISBLANK(A2493)," ",VLOOKUP(A2493,'Tabla de equipos'!$B$3:$D$107,3,FALSE)))</f>
        <v/>
      </c>
      <c r="E2493" s="130" t="str">
        <f t="shared" si="39"/>
        <v/>
      </c>
      <c r="F2493" s="24"/>
      <c r="H2493" s="52"/>
      <c r="L2493" s="51"/>
    </row>
    <row r="2494" spans="3:12" ht="21" customHeight="1" x14ac:dyDescent="0.2">
      <c r="C2494" s="128" t="str">
        <f>IF(AND(D2494="",A2494=""),"",IF(ISBLANK(A2494)," ",VLOOKUP(A2494,'Tabla de equipos'!$B$3:$D$107,3,FALSE)))</f>
        <v/>
      </c>
      <c r="E2494" s="130" t="str">
        <f t="shared" si="39"/>
        <v/>
      </c>
      <c r="F2494" s="24"/>
      <c r="H2494" s="52"/>
      <c r="L2494" s="51"/>
    </row>
    <row r="2495" spans="3:12" ht="21" customHeight="1" x14ac:dyDescent="0.2">
      <c r="C2495" s="128" t="str">
        <f>IF(AND(D2495="",A2495=""),"",IF(ISBLANK(A2495)," ",VLOOKUP(A2495,'Tabla de equipos'!$B$3:$D$107,3,FALSE)))</f>
        <v/>
      </c>
      <c r="E2495" s="130" t="str">
        <f t="shared" si="39"/>
        <v/>
      </c>
      <c r="F2495" s="24"/>
      <c r="H2495" s="52"/>
      <c r="L2495" s="51"/>
    </row>
    <row r="2496" spans="3:12" ht="21" customHeight="1" x14ac:dyDescent="0.2">
      <c r="C2496" s="128" t="str">
        <f>IF(AND(D2496="",A2496=""),"",IF(ISBLANK(A2496)," ",VLOOKUP(A2496,'Tabla de equipos'!$B$3:$D$107,3,FALSE)))</f>
        <v/>
      </c>
      <c r="E2496" s="130" t="str">
        <f t="shared" si="39"/>
        <v/>
      </c>
      <c r="F2496" s="24"/>
      <c r="H2496" s="52"/>
      <c r="L2496" s="51"/>
    </row>
    <row r="2497" spans="3:12" ht="21" customHeight="1" x14ac:dyDescent="0.2">
      <c r="C2497" s="128" t="str">
        <f>IF(AND(D2497="",A2497=""),"",IF(ISBLANK(A2497)," ",VLOOKUP(A2497,'Tabla de equipos'!$B$3:$D$107,3,FALSE)))</f>
        <v/>
      </c>
      <c r="E2497" s="130" t="str">
        <f t="shared" si="39"/>
        <v/>
      </c>
      <c r="F2497" s="24"/>
      <c r="H2497" s="52"/>
      <c r="L2497" s="51"/>
    </row>
    <row r="2498" spans="3:12" ht="21" customHeight="1" x14ac:dyDescent="0.2">
      <c r="C2498" s="128" t="str">
        <f>IF(AND(D2498="",A2498=""),"",IF(ISBLANK(A2498)," ",VLOOKUP(A2498,'Tabla de equipos'!$B$3:$D$107,3,FALSE)))</f>
        <v/>
      </c>
      <c r="E2498" s="130" t="str">
        <f t="shared" si="39"/>
        <v/>
      </c>
      <c r="F2498" s="24"/>
      <c r="H2498" s="52"/>
      <c r="L2498" s="51"/>
    </row>
    <row r="2499" spans="3:12" ht="21" customHeight="1" x14ac:dyDescent="0.2">
      <c r="C2499" s="128" t="str">
        <f>IF(AND(D2499="",A2499=""),"",IF(ISBLANK(A2499)," ",VLOOKUP(A2499,'Tabla de equipos'!$B$3:$D$107,3,FALSE)))</f>
        <v/>
      </c>
      <c r="E2499" s="130" t="str">
        <f t="shared" si="39"/>
        <v/>
      </c>
      <c r="F2499" s="24"/>
      <c r="H2499" s="52"/>
      <c r="L2499" s="51"/>
    </row>
    <row r="2500" spans="3:12" ht="21" customHeight="1" x14ac:dyDescent="0.2">
      <c r="C2500" s="128" t="str">
        <f>IF(AND(D2500="",A2500=""),"",IF(ISBLANK(A2500)," ",VLOOKUP(A2500,'Tabla de equipos'!$B$3:$D$107,3,FALSE)))</f>
        <v/>
      </c>
      <c r="E2500" s="130" t="str">
        <f t="shared" si="39"/>
        <v/>
      </c>
      <c r="F2500" s="24"/>
      <c r="H2500" s="52"/>
      <c r="L2500" s="51"/>
    </row>
    <row r="2501" spans="3:12" ht="21" customHeight="1" x14ac:dyDescent="0.2">
      <c r="C2501" s="128" t="str">
        <f>IF(AND(D2501="",A2501=""),"",IF(ISBLANK(A2501)," ",VLOOKUP(A2501,'Tabla de equipos'!$B$3:$D$107,3,FALSE)))</f>
        <v/>
      </c>
      <c r="E2501" s="130" t="str">
        <f t="shared" si="39"/>
        <v/>
      </c>
      <c r="F2501" s="24"/>
      <c r="H2501" s="52"/>
      <c r="L2501" s="51"/>
    </row>
    <row r="2502" spans="3:12" ht="21" customHeight="1" x14ac:dyDescent="0.2">
      <c r="C2502" s="128" t="str">
        <f>IF(AND(D2502="",A2502=""),"",IF(ISBLANK(A2502)," ",VLOOKUP(A2502,'Tabla de equipos'!$B$3:$D$107,3,FALSE)))</f>
        <v/>
      </c>
      <c r="E2502" s="130" t="str">
        <f t="shared" si="39"/>
        <v/>
      </c>
      <c r="F2502" s="24"/>
      <c r="H2502" s="52"/>
      <c r="L2502" s="51"/>
    </row>
    <row r="2503" spans="3:12" ht="21" customHeight="1" x14ac:dyDescent="0.2">
      <c r="C2503" s="128" t="str">
        <f>IF(AND(D2503="",A2503=""),"",IF(ISBLANK(A2503)," ",VLOOKUP(A2503,'Tabla de equipos'!$B$3:$D$107,3,FALSE)))</f>
        <v/>
      </c>
      <c r="E2503" s="130" t="str">
        <f t="shared" si="39"/>
        <v/>
      </c>
      <c r="F2503" s="24"/>
      <c r="H2503" s="52"/>
      <c r="L2503" s="51"/>
    </row>
    <row r="2504" spans="3:12" ht="21" customHeight="1" x14ac:dyDescent="0.2">
      <c r="C2504" s="128" t="str">
        <f>IF(AND(D2504="",A2504=""),"",IF(ISBLANK(A2504)," ",VLOOKUP(A2504,'Tabla de equipos'!$B$3:$D$107,3,FALSE)))</f>
        <v/>
      </c>
      <c r="E2504" s="130" t="str">
        <f t="shared" si="39"/>
        <v/>
      </c>
      <c r="F2504" s="24"/>
      <c r="H2504" s="52"/>
      <c r="L2504" s="51"/>
    </row>
    <row r="2505" spans="3:12" ht="21" customHeight="1" x14ac:dyDescent="0.2">
      <c r="C2505" s="128" t="str">
        <f>IF(AND(D2505="",A2505=""),"",IF(ISBLANK(A2505)," ",VLOOKUP(A2505,'Tabla de equipos'!$B$3:$D$107,3,FALSE)))</f>
        <v/>
      </c>
      <c r="E2505" s="130" t="str">
        <f t="shared" si="39"/>
        <v/>
      </c>
      <c r="F2505" s="24"/>
      <c r="H2505" s="52"/>
      <c r="L2505" s="51"/>
    </row>
    <row r="2506" spans="3:12" ht="21" customHeight="1" x14ac:dyDescent="0.2">
      <c r="C2506" s="128" t="str">
        <f>IF(AND(D2506="",A2506=""),"",IF(ISBLANK(A2506)," ",VLOOKUP(A2506,'Tabla de equipos'!$B$3:$D$107,3,FALSE)))</f>
        <v/>
      </c>
      <c r="E2506" s="130" t="str">
        <f t="shared" si="39"/>
        <v/>
      </c>
      <c r="F2506" s="24"/>
      <c r="H2506" s="52"/>
      <c r="L2506" s="51"/>
    </row>
    <row r="2507" spans="3:12" ht="21" customHeight="1" x14ac:dyDescent="0.2">
      <c r="C2507" s="128" t="str">
        <f>IF(AND(D2507="",A2507=""),"",IF(ISBLANK(A2507)," ",VLOOKUP(A2507,'Tabla de equipos'!$B$3:$D$107,3,FALSE)))</f>
        <v/>
      </c>
      <c r="E2507" s="130" t="str">
        <f t="shared" si="39"/>
        <v/>
      </c>
      <c r="F2507" s="24"/>
      <c r="H2507" s="52"/>
      <c r="L2507" s="51"/>
    </row>
    <row r="2508" spans="3:12" ht="21" customHeight="1" x14ac:dyDescent="0.2">
      <c r="C2508" s="128" t="str">
        <f>IF(AND(D2508="",A2508=""),"",IF(ISBLANK(A2508)," ",VLOOKUP(A2508,'Tabla de equipos'!$B$3:$D$107,3,FALSE)))</f>
        <v/>
      </c>
      <c r="E2508" s="130" t="str">
        <f t="shared" si="39"/>
        <v/>
      </c>
      <c r="F2508" s="24"/>
      <c r="H2508" s="52"/>
      <c r="L2508" s="51"/>
    </row>
    <row r="2509" spans="3:12" ht="21" customHeight="1" x14ac:dyDescent="0.2">
      <c r="C2509" s="128" t="str">
        <f>IF(AND(D2509="",A2509=""),"",IF(ISBLANK(A2509)," ",VLOOKUP(A2509,'Tabla de equipos'!$B$3:$D$107,3,FALSE)))</f>
        <v/>
      </c>
      <c r="E2509" s="130" t="str">
        <f t="shared" si="39"/>
        <v/>
      </c>
      <c r="F2509" s="24"/>
      <c r="H2509" s="52"/>
      <c r="L2509" s="51"/>
    </row>
    <row r="2510" spans="3:12" ht="21" customHeight="1" x14ac:dyDescent="0.2">
      <c r="C2510" s="128" t="str">
        <f>IF(AND(D2510="",A2510=""),"",IF(ISBLANK(A2510)," ",VLOOKUP(A2510,'Tabla de equipos'!$B$3:$D$107,3,FALSE)))</f>
        <v/>
      </c>
      <c r="E2510" s="130" t="str">
        <f t="shared" si="39"/>
        <v/>
      </c>
      <c r="F2510" s="24"/>
      <c r="H2510" s="52"/>
      <c r="L2510" s="51"/>
    </row>
    <row r="2511" spans="3:12" ht="21" customHeight="1" x14ac:dyDescent="0.2">
      <c r="C2511" s="128" t="str">
        <f>IF(AND(D2511="",A2511=""),"",IF(ISBLANK(A2511)," ",VLOOKUP(A2511,'Tabla de equipos'!$B$3:$D$107,3,FALSE)))</f>
        <v/>
      </c>
      <c r="E2511" s="130" t="str">
        <f t="shared" si="39"/>
        <v/>
      </c>
      <c r="F2511" s="24"/>
      <c r="H2511" s="52"/>
      <c r="L2511" s="51"/>
    </row>
    <row r="2512" spans="3:12" ht="21" customHeight="1" x14ac:dyDescent="0.2">
      <c r="C2512" s="128" t="str">
        <f>IF(AND(D2512="",A2512=""),"",IF(ISBLANK(A2512)," ",VLOOKUP(A2512,'Tabla de equipos'!$B$3:$D$107,3,FALSE)))</f>
        <v/>
      </c>
      <c r="E2512" s="130" t="str">
        <f t="shared" si="39"/>
        <v/>
      </c>
      <c r="F2512" s="24"/>
      <c r="H2512" s="52"/>
      <c r="L2512" s="51"/>
    </row>
    <row r="2513" spans="3:12" ht="21" customHeight="1" x14ac:dyDescent="0.2">
      <c r="C2513" s="128" t="str">
        <f>IF(AND(D2513="",A2513=""),"",IF(ISBLANK(A2513)," ",VLOOKUP(A2513,'Tabla de equipos'!$B$3:$D$107,3,FALSE)))</f>
        <v/>
      </c>
      <c r="E2513" s="130" t="str">
        <f t="shared" si="39"/>
        <v/>
      </c>
      <c r="F2513" s="24"/>
      <c r="H2513" s="52"/>
      <c r="L2513" s="51"/>
    </row>
    <row r="2514" spans="3:12" ht="21" customHeight="1" x14ac:dyDescent="0.2">
      <c r="C2514" s="128" t="str">
        <f>IF(AND(D2514="",A2514=""),"",IF(ISBLANK(A2514)," ",VLOOKUP(A2514,'Tabla de equipos'!$B$3:$D$107,3,FALSE)))</f>
        <v/>
      </c>
      <c r="E2514" s="130" t="str">
        <f t="shared" ref="E2514:E2577" si="40">IF(AND(D2514="",A2514=""),"",IF(AND(A2514="",D2514&gt;0),"Falta especificar equipo/soporte",IF(AND(D2514&gt;0,A2514&lt;&gt;""),"","Falta incluir unidades")))</f>
        <v/>
      </c>
      <c r="F2514" s="24"/>
      <c r="H2514" s="52"/>
      <c r="L2514" s="51"/>
    </row>
    <row r="2515" spans="3:12" ht="21" customHeight="1" x14ac:dyDescent="0.2">
      <c r="C2515" s="128" t="str">
        <f>IF(AND(D2515="",A2515=""),"",IF(ISBLANK(A2515)," ",VLOOKUP(A2515,'Tabla de equipos'!$B$3:$D$107,3,FALSE)))</f>
        <v/>
      </c>
      <c r="E2515" s="130" t="str">
        <f t="shared" si="40"/>
        <v/>
      </c>
      <c r="F2515" s="24"/>
      <c r="H2515" s="52"/>
      <c r="L2515" s="51"/>
    </row>
    <row r="2516" spans="3:12" ht="21" customHeight="1" x14ac:dyDescent="0.2">
      <c r="C2516" s="128" t="str">
        <f>IF(AND(D2516="",A2516=""),"",IF(ISBLANK(A2516)," ",VLOOKUP(A2516,'Tabla de equipos'!$B$3:$D$107,3,FALSE)))</f>
        <v/>
      </c>
      <c r="E2516" s="130" t="str">
        <f t="shared" si="40"/>
        <v/>
      </c>
      <c r="F2516" s="24"/>
      <c r="H2516" s="52"/>
      <c r="L2516" s="51"/>
    </row>
    <row r="2517" spans="3:12" ht="21" customHeight="1" x14ac:dyDescent="0.2">
      <c r="C2517" s="128" t="str">
        <f>IF(AND(D2517="",A2517=""),"",IF(ISBLANK(A2517)," ",VLOOKUP(A2517,'Tabla de equipos'!$B$3:$D$107,3,FALSE)))</f>
        <v/>
      </c>
      <c r="E2517" s="130" t="str">
        <f t="shared" si="40"/>
        <v/>
      </c>
      <c r="F2517" s="24"/>
      <c r="H2517" s="52"/>
      <c r="L2517" s="51"/>
    </row>
    <row r="2518" spans="3:12" ht="21" customHeight="1" x14ac:dyDescent="0.2">
      <c r="C2518" s="128" t="str">
        <f>IF(AND(D2518="",A2518=""),"",IF(ISBLANK(A2518)," ",VLOOKUP(A2518,'Tabla de equipos'!$B$3:$D$107,3,FALSE)))</f>
        <v/>
      </c>
      <c r="E2518" s="130" t="str">
        <f t="shared" si="40"/>
        <v/>
      </c>
      <c r="F2518" s="24"/>
      <c r="H2518" s="52"/>
      <c r="L2518" s="51"/>
    </row>
    <row r="2519" spans="3:12" ht="21" customHeight="1" x14ac:dyDescent="0.2">
      <c r="C2519" s="128" t="str">
        <f>IF(AND(D2519="",A2519=""),"",IF(ISBLANK(A2519)," ",VLOOKUP(A2519,'Tabla de equipos'!$B$3:$D$107,3,FALSE)))</f>
        <v/>
      </c>
      <c r="E2519" s="130" t="str">
        <f t="shared" si="40"/>
        <v/>
      </c>
      <c r="F2519" s="24"/>
      <c r="H2519" s="52"/>
      <c r="L2519" s="51"/>
    </row>
    <row r="2520" spans="3:12" ht="21" customHeight="1" x14ac:dyDescent="0.2">
      <c r="C2520" s="128" t="str">
        <f>IF(AND(D2520="",A2520=""),"",IF(ISBLANK(A2520)," ",VLOOKUP(A2520,'Tabla de equipos'!$B$3:$D$107,3,FALSE)))</f>
        <v/>
      </c>
      <c r="E2520" s="130" t="str">
        <f t="shared" si="40"/>
        <v/>
      </c>
      <c r="F2520" s="24"/>
      <c r="H2520" s="52"/>
      <c r="L2520" s="51"/>
    </row>
    <row r="2521" spans="3:12" ht="21" customHeight="1" x14ac:dyDescent="0.2">
      <c r="C2521" s="128" t="str">
        <f>IF(AND(D2521="",A2521=""),"",IF(ISBLANK(A2521)," ",VLOOKUP(A2521,'Tabla de equipos'!$B$3:$D$107,3,FALSE)))</f>
        <v/>
      </c>
      <c r="E2521" s="130" t="str">
        <f t="shared" si="40"/>
        <v/>
      </c>
      <c r="F2521" s="24"/>
      <c r="H2521" s="52"/>
      <c r="L2521" s="51"/>
    </row>
    <row r="2522" spans="3:12" ht="21" customHeight="1" x14ac:dyDescent="0.2">
      <c r="C2522" s="128" t="str">
        <f>IF(AND(D2522="",A2522=""),"",IF(ISBLANK(A2522)," ",VLOOKUP(A2522,'Tabla de equipos'!$B$3:$D$107,3,FALSE)))</f>
        <v/>
      </c>
      <c r="E2522" s="130" t="str">
        <f t="shared" si="40"/>
        <v/>
      </c>
      <c r="F2522" s="24"/>
      <c r="H2522" s="52"/>
      <c r="L2522" s="51"/>
    </row>
    <row r="2523" spans="3:12" ht="21" customHeight="1" x14ac:dyDescent="0.2">
      <c r="C2523" s="128" t="str">
        <f>IF(AND(D2523="",A2523=""),"",IF(ISBLANK(A2523)," ",VLOOKUP(A2523,'Tabla de equipos'!$B$3:$D$107,3,FALSE)))</f>
        <v/>
      </c>
      <c r="E2523" s="130" t="str">
        <f t="shared" si="40"/>
        <v/>
      </c>
      <c r="F2523" s="24"/>
      <c r="H2523" s="52"/>
      <c r="L2523" s="51"/>
    </row>
    <row r="2524" spans="3:12" ht="21" customHeight="1" x14ac:dyDescent="0.2">
      <c r="C2524" s="128" t="str">
        <f>IF(AND(D2524="",A2524=""),"",IF(ISBLANK(A2524)," ",VLOOKUP(A2524,'Tabla de equipos'!$B$3:$D$107,3,FALSE)))</f>
        <v/>
      </c>
      <c r="E2524" s="130" t="str">
        <f t="shared" si="40"/>
        <v/>
      </c>
      <c r="F2524" s="24"/>
      <c r="H2524" s="52"/>
      <c r="L2524" s="51"/>
    </row>
    <row r="2525" spans="3:12" ht="21" customHeight="1" x14ac:dyDescent="0.2">
      <c r="C2525" s="128" t="str">
        <f>IF(AND(D2525="",A2525=""),"",IF(ISBLANK(A2525)," ",VLOOKUP(A2525,'Tabla de equipos'!$B$3:$D$107,3,FALSE)))</f>
        <v/>
      </c>
      <c r="E2525" s="130" t="str">
        <f t="shared" si="40"/>
        <v/>
      </c>
      <c r="F2525" s="24"/>
      <c r="H2525" s="52"/>
      <c r="L2525" s="51"/>
    </row>
    <row r="2526" spans="3:12" ht="21" customHeight="1" x14ac:dyDescent="0.2">
      <c r="C2526" s="128" t="str">
        <f>IF(AND(D2526="",A2526=""),"",IF(ISBLANK(A2526)," ",VLOOKUP(A2526,'Tabla de equipos'!$B$3:$D$107,3,FALSE)))</f>
        <v/>
      </c>
      <c r="E2526" s="130" t="str">
        <f t="shared" si="40"/>
        <v/>
      </c>
      <c r="F2526" s="24"/>
      <c r="H2526" s="52"/>
      <c r="L2526" s="51"/>
    </row>
    <row r="2527" spans="3:12" ht="21" customHeight="1" x14ac:dyDescent="0.2">
      <c r="C2527" s="128" t="str">
        <f>IF(AND(D2527="",A2527=""),"",IF(ISBLANK(A2527)," ",VLOOKUP(A2527,'Tabla de equipos'!$B$3:$D$107,3,FALSE)))</f>
        <v/>
      </c>
      <c r="E2527" s="130" t="str">
        <f t="shared" si="40"/>
        <v/>
      </c>
      <c r="F2527" s="24"/>
      <c r="H2527" s="52"/>
      <c r="L2527" s="51"/>
    </row>
    <row r="2528" spans="3:12" ht="21" customHeight="1" x14ac:dyDescent="0.2">
      <c r="C2528" s="128" t="str">
        <f>IF(AND(D2528="",A2528=""),"",IF(ISBLANK(A2528)," ",VLOOKUP(A2528,'Tabla de equipos'!$B$3:$D$107,3,FALSE)))</f>
        <v/>
      </c>
      <c r="E2528" s="130" t="str">
        <f t="shared" si="40"/>
        <v/>
      </c>
      <c r="F2528" s="24"/>
      <c r="H2528" s="52"/>
      <c r="L2528" s="51"/>
    </row>
    <row r="2529" spans="3:12" ht="21" customHeight="1" x14ac:dyDescent="0.2">
      <c r="C2529" s="128" t="str">
        <f>IF(AND(D2529="",A2529=""),"",IF(ISBLANK(A2529)," ",VLOOKUP(A2529,'Tabla de equipos'!$B$3:$D$107,3,FALSE)))</f>
        <v/>
      </c>
      <c r="E2529" s="130" t="str">
        <f t="shared" si="40"/>
        <v/>
      </c>
      <c r="F2529" s="24"/>
      <c r="H2529" s="52"/>
      <c r="L2529" s="51"/>
    </row>
    <row r="2530" spans="3:12" ht="21" customHeight="1" x14ac:dyDescent="0.2">
      <c r="C2530" s="128" t="str">
        <f>IF(AND(D2530="",A2530=""),"",IF(ISBLANK(A2530)," ",VLOOKUP(A2530,'Tabla de equipos'!$B$3:$D$107,3,FALSE)))</f>
        <v/>
      </c>
      <c r="E2530" s="130" t="str">
        <f t="shared" si="40"/>
        <v/>
      </c>
      <c r="F2530" s="24"/>
      <c r="H2530" s="52"/>
      <c r="L2530" s="51"/>
    </row>
    <row r="2531" spans="3:12" ht="21" customHeight="1" x14ac:dyDescent="0.2">
      <c r="C2531" s="128" t="str">
        <f>IF(AND(D2531="",A2531=""),"",IF(ISBLANK(A2531)," ",VLOOKUP(A2531,'Tabla de equipos'!$B$3:$D$107,3,FALSE)))</f>
        <v/>
      </c>
      <c r="E2531" s="130" t="str">
        <f t="shared" si="40"/>
        <v/>
      </c>
      <c r="F2531" s="24"/>
      <c r="H2531" s="52"/>
      <c r="L2531" s="51"/>
    </row>
    <row r="2532" spans="3:12" ht="21" customHeight="1" x14ac:dyDescent="0.2">
      <c r="C2532" s="128" t="str">
        <f>IF(AND(D2532="",A2532=""),"",IF(ISBLANK(A2532)," ",VLOOKUP(A2532,'Tabla de equipos'!$B$3:$D$107,3,FALSE)))</f>
        <v/>
      </c>
      <c r="E2532" s="130" t="str">
        <f t="shared" si="40"/>
        <v/>
      </c>
      <c r="F2532" s="24"/>
      <c r="H2532" s="52"/>
      <c r="L2532" s="51"/>
    </row>
    <row r="2533" spans="3:12" ht="21" customHeight="1" x14ac:dyDescent="0.2">
      <c r="C2533" s="128" t="str">
        <f>IF(AND(D2533="",A2533=""),"",IF(ISBLANK(A2533)," ",VLOOKUP(A2533,'Tabla de equipos'!$B$3:$D$107,3,FALSE)))</f>
        <v/>
      </c>
      <c r="E2533" s="130" t="str">
        <f t="shared" si="40"/>
        <v/>
      </c>
      <c r="F2533" s="24"/>
      <c r="H2533" s="52"/>
      <c r="L2533" s="51"/>
    </row>
    <row r="2534" spans="3:12" ht="21" customHeight="1" x14ac:dyDescent="0.2">
      <c r="C2534" s="128" t="str">
        <f>IF(AND(D2534="",A2534=""),"",IF(ISBLANK(A2534)," ",VLOOKUP(A2534,'Tabla de equipos'!$B$3:$D$107,3,FALSE)))</f>
        <v/>
      </c>
      <c r="E2534" s="130" t="str">
        <f t="shared" si="40"/>
        <v/>
      </c>
      <c r="F2534" s="24"/>
      <c r="H2534" s="52"/>
      <c r="L2534" s="51"/>
    </row>
    <row r="2535" spans="3:12" ht="21" customHeight="1" x14ac:dyDescent="0.2">
      <c r="C2535" s="128" t="str">
        <f>IF(AND(D2535="",A2535=""),"",IF(ISBLANK(A2535)," ",VLOOKUP(A2535,'Tabla de equipos'!$B$3:$D$107,3,FALSE)))</f>
        <v/>
      </c>
      <c r="E2535" s="130" t="str">
        <f t="shared" si="40"/>
        <v/>
      </c>
      <c r="F2535" s="24"/>
      <c r="H2535" s="52"/>
      <c r="L2535" s="51"/>
    </row>
    <row r="2536" spans="3:12" ht="21" customHeight="1" x14ac:dyDescent="0.2">
      <c r="C2536" s="128" t="str">
        <f>IF(AND(D2536="",A2536=""),"",IF(ISBLANK(A2536)," ",VLOOKUP(A2536,'Tabla de equipos'!$B$3:$D$107,3,FALSE)))</f>
        <v/>
      </c>
      <c r="E2536" s="130" t="str">
        <f t="shared" si="40"/>
        <v/>
      </c>
      <c r="F2536" s="24"/>
      <c r="H2536" s="52"/>
      <c r="L2536" s="51"/>
    </row>
    <row r="2537" spans="3:12" ht="21" customHeight="1" x14ac:dyDescent="0.2">
      <c r="C2537" s="128" t="str">
        <f>IF(AND(D2537="",A2537=""),"",IF(ISBLANK(A2537)," ",VLOOKUP(A2537,'Tabla de equipos'!$B$3:$D$107,3,FALSE)))</f>
        <v/>
      </c>
      <c r="E2537" s="130" t="str">
        <f t="shared" si="40"/>
        <v/>
      </c>
      <c r="F2537" s="24"/>
      <c r="H2537" s="52"/>
      <c r="L2537" s="51"/>
    </row>
    <row r="2538" spans="3:12" ht="21" customHeight="1" x14ac:dyDescent="0.2">
      <c r="C2538" s="128" t="str">
        <f>IF(AND(D2538="",A2538=""),"",IF(ISBLANK(A2538)," ",VLOOKUP(A2538,'Tabla de equipos'!$B$3:$D$107,3,FALSE)))</f>
        <v/>
      </c>
      <c r="E2538" s="130" t="str">
        <f t="shared" si="40"/>
        <v/>
      </c>
      <c r="F2538" s="24"/>
      <c r="H2538" s="52"/>
      <c r="L2538" s="51"/>
    </row>
    <row r="2539" spans="3:12" ht="21" customHeight="1" x14ac:dyDescent="0.2">
      <c r="C2539" s="128" t="str">
        <f>IF(AND(D2539="",A2539=""),"",IF(ISBLANK(A2539)," ",VLOOKUP(A2539,'Tabla de equipos'!$B$3:$D$107,3,FALSE)))</f>
        <v/>
      </c>
      <c r="E2539" s="130" t="str">
        <f t="shared" si="40"/>
        <v/>
      </c>
      <c r="F2539" s="24"/>
      <c r="H2539" s="52"/>
      <c r="L2539" s="51"/>
    </row>
    <row r="2540" spans="3:12" ht="21" customHeight="1" x14ac:dyDescent="0.2">
      <c r="C2540" s="128" t="str">
        <f>IF(AND(D2540="",A2540=""),"",IF(ISBLANK(A2540)," ",VLOOKUP(A2540,'Tabla de equipos'!$B$3:$D$107,3,FALSE)))</f>
        <v/>
      </c>
      <c r="E2540" s="130" t="str">
        <f t="shared" si="40"/>
        <v/>
      </c>
      <c r="F2540" s="24"/>
      <c r="H2540" s="52"/>
      <c r="L2540" s="51"/>
    </row>
    <row r="2541" spans="3:12" ht="21" customHeight="1" x14ac:dyDescent="0.2">
      <c r="C2541" s="128" t="str">
        <f>IF(AND(D2541="",A2541=""),"",IF(ISBLANK(A2541)," ",VLOOKUP(A2541,'Tabla de equipos'!$B$3:$D$107,3,FALSE)))</f>
        <v/>
      </c>
      <c r="E2541" s="130" t="str">
        <f t="shared" si="40"/>
        <v/>
      </c>
      <c r="F2541" s="24"/>
      <c r="H2541" s="52"/>
      <c r="L2541" s="51"/>
    </row>
    <row r="2542" spans="3:12" ht="21" customHeight="1" x14ac:dyDescent="0.2">
      <c r="C2542" s="128" t="str">
        <f>IF(AND(D2542="",A2542=""),"",IF(ISBLANK(A2542)," ",VLOOKUP(A2542,'Tabla de equipos'!$B$3:$D$107,3,FALSE)))</f>
        <v/>
      </c>
      <c r="E2542" s="130" t="str">
        <f t="shared" si="40"/>
        <v/>
      </c>
      <c r="F2542" s="24"/>
      <c r="H2542" s="52"/>
      <c r="L2542" s="51"/>
    </row>
    <row r="2543" spans="3:12" ht="21" customHeight="1" x14ac:dyDescent="0.2">
      <c r="C2543" s="128" t="str">
        <f>IF(AND(D2543="",A2543=""),"",IF(ISBLANK(A2543)," ",VLOOKUP(A2543,'Tabla de equipos'!$B$3:$D$107,3,FALSE)))</f>
        <v/>
      </c>
      <c r="E2543" s="130" t="str">
        <f t="shared" si="40"/>
        <v/>
      </c>
      <c r="F2543" s="24"/>
      <c r="H2543" s="52"/>
      <c r="L2543" s="51"/>
    </row>
    <row r="2544" spans="3:12" ht="21" customHeight="1" x14ac:dyDescent="0.2">
      <c r="C2544" s="128" t="str">
        <f>IF(AND(D2544="",A2544=""),"",IF(ISBLANK(A2544)," ",VLOOKUP(A2544,'Tabla de equipos'!$B$3:$D$107,3,FALSE)))</f>
        <v/>
      </c>
      <c r="E2544" s="130" t="str">
        <f t="shared" si="40"/>
        <v/>
      </c>
      <c r="F2544" s="24"/>
      <c r="H2544" s="52"/>
      <c r="L2544" s="51"/>
    </row>
    <row r="2545" spans="3:12" ht="21" customHeight="1" x14ac:dyDescent="0.2">
      <c r="C2545" s="128" t="str">
        <f>IF(AND(D2545="",A2545=""),"",IF(ISBLANK(A2545)," ",VLOOKUP(A2545,'Tabla de equipos'!$B$3:$D$107,3,FALSE)))</f>
        <v/>
      </c>
      <c r="E2545" s="130" t="str">
        <f t="shared" si="40"/>
        <v/>
      </c>
      <c r="F2545" s="24"/>
      <c r="H2545" s="52"/>
      <c r="L2545" s="51"/>
    </row>
    <row r="2546" spans="3:12" ht="21" customHeight="1" x14ac:dyDescent="0.2">
      <c r="C2546" s="128" t="str">
        <f>IF(AND(D2546="",A2546=""),"",IF(ISBLANK(A2546)," ",VLOOKUP(A2546,'Tabla de equipos'!$B$3:$D$107,3,FALSE)))</f>
        <v/>
      </c>
      <c r="E2546" s="130" t="str">
        <f t="shared" si="40"/>
        <v/>
      </c>
      <c r="F2546" s="24"/>
      <c r="H2546" s="52"/>
      <c r="L2546" s="51"/>
    </row>
    <row r="2547" spans="3:12" ht="21" customHeight="1" x14ac:dyDescent="0.2">
      <c r="C2547" s="128" t="str">
        <f>IF(AND(D2547="",A2547=""),"",IF(ISBLANK(A2547)," ",VLOOKUP(A2547,'Tabla de equipos'!$B$3:$D$107,3,FALSE)))</f>
        <v/>
      </c>
      <c r="E2547" s="130" t="str">
        <f t="shared" si="40"/>
        <v/>
      </c>
      <c r="F2547" s="24"/>
      <c r="H2547" s="52"/>
      <c r="L2547" s="51"/>
    </row>
    <row r="2548" spans="3:12" ht="21" customHeight="1" x14ac:dyDescent="0.2">
      <c r="C2548" s="128" t="str">
        <f>IF(AND(D2548="",A2548=""),"",IF(ISBLANK(A2548)," ",VLOOKUP(A2548,'Tabla de equipos'!$B$3:$D$107,3,FALSE)))</f>
        <v/>
      </c>
      <c r="E2548" s="130" t="str">
        <f t="shared" si="40"/>
        <v/>
      </c>
      <c r="F2548" s="24"/>
      <c r="H2548" s="52"/>
      <c r="L2548" s="51"/>
    </row>
    <row r="2549" spans="3:12" ht="21" customHeight="1" x14ac:dyDescent="0.2">
      <c r="C2549" s="128" t="str">
        <f>IF(AND(D2549="",A2549=""),"",IF(ISBLANK(A2549)," ",VLOOKUP(A2549,'Tabla de equipos'!$B$3:$D$107,3,FALSE)))</f>
        <v/>
      </c>
      <c r="E2549" s="130" t="str">
        <f t="shared" si="40"/>
        <v/>
      </c>
      <c r="F2549" s="24"/>
      <c r="H2549" s="52"/>
      <c r="L2549" s="51"/>
    </row>
    <row r="2550" spans="3:12" ht="21" customHeight="1" x14ac:dyDescent="0.2">
      <c r="C2550" s="128" t="str">
        <f>IF(AND(D2550="",A2550=""),"",IF(ISBLANK(A2550)," ",VLOOKUP(A2550,'Tabla de equipos'!$B$3:$D$107,3,FALSE)))</f>
        <v/>
      </c>
      <c r="E2550" s="130" t="str">
        <f t="shared" si="40"/>
        <v/>
      </c>
      <c r="F2550" s="24"/>
      <c r="H2550" s="52"/>
      <c r="L2550" s="51"/>
    </row>
    <row r="2551" spans="3:12" ht="21" customHeight="1" x14ac:dyDescent="0.2">
      <c r="C2551" s="128" t="str">
        <f>IF(AND(D2551="",A2551=""),"",IF(ISBLANK(A2551)," ",VLOOKUP(A2551,'Tabla de equipos'!$B$3:$D$107,3,FALSE)))</f>
        <v/>
      </c>
      <c r="E2551" s="130" t="str">
        <f t="shared" si="40"/>
        <v/>
      </c>
      <c r="F2551" s="24"/>
      <c r="H2551" s="52"/>
      <c r="L2551" s="51"/>
    </row>
    <row r="2552" spans="3:12" ht="21" customHeight="1" x14ac:dyDescent="0.2">
      <c r="C2552" s="128" t="str">
        <f>IF(AND(D2552="",A2552=""),"",IF(ISBLANK(A2552)," ",VLOOKUP(A2552,'Tabla de equipos'!$B$3:$D$107,3,FALSE)))</f>
        <v/>
      </c>
      <c r="E2552" s="130" t="str">
        <f t="shared" si="40"/>
        <v/>
      </c>
      <c r="F2552" s="24"/>
      <c r="H2552" s="52"/>
      <c r="L2552" s="51"/>
    </row>
    <row r="2553" spans="3:12" ht="21" customHeight="1" x14ac:dyDescent="0.2">
      <c r="C2553" s="128" t="str">
        <f>IF(AND(D2553="",A2553=""),"",IF(ISBLANK(A2553)," ",VLOOKUP(A2553,'Tabla de equipos'!$B$3:$D$107,3,FALSE)))</f>
        <v/>
      </c>
      <c r="E2553" s="130" t="str">
        <f t="shared" si="40"/>
        <v/>
      </c>
      <c r="F2553" s="24"/>
      <c r="H2553" s="52"/>
      <c r="L2553" s="51"/>
    </row>
    <row r="2554" spans="3:12" ht="21" customHeight="1" x14ac:dyDescent="0.2">
      <c r="C2554" s="128" t="str">
        <f>IF(AND(D2554="",A2554=""),"",IF(ISBLANK(A2554)," ",VLOOKUP(A2554,'Tabla de equipos'!$B$3:$D$107,3,FALSE)))</f>
        <v/>
      </c>
      <c r="E2554" s="130" t="str">
        <f t="shared" si="40"/>
        <v/>
      </c>
      <c r="F2554" s="24"/>
      <c r="H2554" s="52"/>
      <c r="L2554" s="51"/>
    </row>
    <row r="2555" spans="3:12" ht="21" customHeight="1" x14ac:dyDescent="0.2">
      <c r="C2555" s="128" t="str">
        <f>IF(AND(D2555="",A2555=""),"",IF(ISBLANK(A2555)," ",VLOOKUP(A2555,'Tabla de equipos'!$B$3:$D$107,3,FALSE)))</f>
        <v/>
      </c>
      <c r="E2555" s="130" t="str">
        <f t="shared" si="40"/>
        <v/>
      </c>
      <c r="F2555" s="24"/>
      <c r="H2555" s="52"/>
      <c r="L2555" s="51"/>
    </row>
    <row r="2556" spans="3:12" ht="21" customHeight="1" x14ac:dyDescent="0.2">
      <c r="C2556" s="128" t="str">
        <f>IF(AND(D2556="",A2556=""),"",IF(ISBLANK(A2556)," ",VLOOKUP(A2556,'Tabla de equipos'!$B$3:$D$107,3,FALSE)))</f>
        <v/>
      </c>
      <c r="E2556" s="130" t="str">
        <f t="shared" si="40"/>
        <v/>
      </c>
      <c r="F2556" s="24"/>
      <c r="H2556" s="52"/>
      <c r="L2556" s="51"/>
    </row>
    <row r="2557" spans="3:12" ht="21" customHeight="1" x14ac:dyDescent="0.2">
      <c r="C2557" s="128" t="str">
        <f>IF(AND(D2557="",A2557=""),"",IF(ISBLANK(A2557)," ",VLOOKUP(A2557,'Tabla de equipos'!$B$3:$D$107,3,FALSE)))</f>
        <v/>
      </c>
      <c r="E2557" s="130" t="str">
        <f t="shared" si="40"/>
        <v/>
      </c>
      <c r="F2557" s="24"/>
      <c r="H2557" s="52"/>
      <c r="L2557" s="51"/>
    </row>
    <row r="2558" spans="3:12" ht="21" customHeight="1" x14ac:dyDescent="0.2">
      <c r="C2558" s="128" t="str">
        <f>IF(AND(D2558="",A2558=""),"",IF(ISBLANK(A2558)," ",VLOOKUP(A2558,'Tabla de equipos'!$B$3:$D$107,3,FALSE)))</f>
        <v/>
      </c>
      <c r="E2558" s="130" t="str">
        <f t="shared" si="40"/>
        <v/>
      </c>
      <c r="F2558" s="24"/>
      <c r="H2558" s="52"/>
      <c r="L2558" s="51"/>
    </row>
    <row r="2559" spans="3:12" ht="21" customHeight="1" x14ac:dyDescent="0.2">
      <c r="C2559" s="128" t="str">
        <f>IF(AND(D2559="",A2559=""),"",IF(ISBLANK(A2559)," ",VLOOKUP(A2559,'Tabla de equipos'!$B$3:$D$107,3,FALSE)))</f>
        <v/>
      </c>
      <c r="E2559" s="130" t="str">
        <f t="shared" si="40"/>
        <v/>
      </c>
      <c r="F2559" s="24"/>
      <c r="H2559" s="52"/>
      <c r="L2559" s="51"/>
    </row>
    <row r="2560" spans="3:12" ht="21" customHeight="1" x14ac:dyDescent="0.2">
      <c r="C2560" s="128" t="str">
        <f>IF(AND(D2560="",A2560=""),"",IF(ISBLANK(A2560)," ",VLOOKUP(A2560,'Tabla de equipos'!$B$3:$D$107,3,FALSE)))</f>
        <v/>
      </c>
      <c r="E2560" s="130" t="str">
        <f t="shared" si="40"/>
        <v/>
      </c>
      <c r="F2560" s="24"/>
      <c r="H2560" s="52"/>
      <c r="L2560" s="51"/>
    </row>
    <row r="2561" spans="3:12" ht="21" customHeight="1" x14ac:dyDescent="0.2">
      <c r="C2561" s="128" t="str">
        <f>IF(AND(D2561="",A2561=""),"",IF(ISBLANK(A2561)," ",VLOOKUP(A2561,'Tabla de equipos'!$B$3:$D$107,3,FALSE)))</f>
        <v/>
      </c>
      <c r="E2561" s="130" t="str">
        <f t="shared" si="40"/>
        <v/>
      </c>
      <c r="F2561" s="24"/>
      <c r="H2561" s="52"/>
      <c r="L2561" s="51"/>
    </row>
    <row r="2562" spans="3:12" ht="21" customHeight="1" x14ac:dyDescent="0.2">
      <c r="C2562" s="128" t="str">
        <f>IF(AND(D2562="",A2562=""),"",IF(ISBLANK(A2562)," ",VLOOKUP(A2562,'Tabla de equipos'!$B$3:$D$107,3,FALSE)))</f>
        <v/>
      </c>
      <c r="E2562" s="130" t="str">
        <f t="shared" si="40"/>
        <v/>
      </c>
      <c r="F2562" s="24"/>
      <c r="H2562" s="52"/>
      <c r="L2562" s="51"/>
    </row>
    <row r="2563" spans="3:12" ht="21" customHeight="1" x14ac:dyDescent="0.2">
      <c r="C2563" s="128" t="str">
        <f>IF(AND(D2563="",A2563=""),"",IF(ISBLANK(A2563)," ",VLOOKUP(A2563,'Tabla de equipos'!$B$3:$D$107,3,FALSE)))</f>
        <v/>
      </c>
      <c r="E2563" s="130" t="str">
        <f t="shared" si="40"/>
        <v/>
      </c>
      <c r="F2563" s="24"/>
      <c r="H2563" s="52"/>
      <c r="L2563" s="51"/>
    </row>
    <row r="2564" spans="3:12" ht="21" customHeight="1" x14ac:dyDescent="0.2">
      <c r="C2564" s="128" t="str">
        <f>IF(AND(D2564="",A2564=""),"",IF(ISBLANK(A2564)," ",VLOOKUP(A2564,'Tabla de equipos'!$B$3:$D$107,3,FALSE)))</f>
        <v/>
      </c>
      <c r="E2564" s="130" t="str">
        <f t="shared" si="40"/>
        <v/>
      </c>
      <c r="F2564" s="24"/>
      <c r="H2564" s="52"/>
      <c r="L2564" s="51"/>
    </row>
    <row r="2565" spans="3:12" ht="21" customHeight="1" x14ac:dyDescent="0.2">
      <c r="C2565" s="128" t="str">
        <f>IF(AND(D2565="",A2565=""),"",IF(ISBLANK(A2565)," ",VLOOKUP(A2565,'Tabla de equipos'!$B$3:$D$107,3,FALSE)))</f>
        <v/>
      </c>
      <c r="E2565" s="130" t="str">
        <f t="shared" si="40"/>
        <v/>
      </c>
      <c r="F2565" s="24"/>
      <c r="H2565" s="52"/>
      <c r="L2565" s="51"/>
    </row>
    <row r="2566" spans="3:12" ht="21" customHeight="1" x14ac:dyDescent="0.2">
      <c r="C2566" s="128" t="str">
        <f>IF(AND(D2566="",A2566=""),"",IF(ISBLANK(A2566)," ",VLOOKUP(A2566,'Tabla de equipos'!$B$3:$D$107,3,FALSE)))</f>
        <v/>
      </c>
      <c r="E2566" s="130" t="str">
        <f t="shared" si="40"/>
        <v/>
      </c>
      <c r="F2566" s="24"/>
      <c r="H2566" s="52"/>
      <c r="L2566" s="51"/>
    </row>
    <row r="2567" spans="3:12" ht="21" customHeight="1" x14ac:dyDescent="0.2">
      <c r="C2567" s="128" t="str">
        <f>IF(AND(D2567="",A2567=""),"",IF(ISBLANK(A2567)," ",VLOOKUP(A2567,'Tabla de equipos'!$B$3:$D$107,3,FALSE)))</f>
        <v/>
      </c>
      <c r="E2567" s="130" t="str">
        <f t="shared" si="40"/>
        <v/>
      </c>
      <c r="F2567" s="24"/>
      <c r="H2567" s="52"/>
      <c r="L2567" s="51"/>
    </row>
    <row r="2568" spans="3:12" ht="21" customHeight="1" x14ac:dyDescent="0.2">
      <c r="C2568" s="128" t="str">
        <f>IF(AND(D2568="",A2568=""),"",IF(ISBLANK(A2568)," ",VLOOKUP(A2568,'Tabla de equipos'!$B$3:$D$107,3,FALSE)))</f>
        <v/>
      </c>
      <c r="E2568" s="130" t="str">
        <f t="shared" si="40"/>
        <v/>
      </c>
      <c r="F2568" s="24"/>
      <c r="H2568" s="52"/>
      <c r="L2568" s="51"/>
    </row>
    <row r="2569" spans="3:12" ht="21" customHeight="1" x14ac:dyDescent="0.2">
      <c r="C2569" s="128" t="str">
        <f>IF(AND(D2569="",A2569=""),"",IF(ISBLANK(A2569)," ",VLOOKUP(A2569,'Tabla de equipos'!$B$3:$D$107,3,FALSE)))</f>
        <v/>
      </c>
      <c r="E2569" s="130" t="str">
        <f t="shared" si="40"/>
        <v/>
      </c>
      <c r="F2569" s="24"/>
      <c r="H2569" s="52"/>
      <c r="L2569" s="51"/>
    </row>
    <row r="2570" spans="3:12" ht="21" customHeight="1" x14ac:dyDescent="0.2">
      <c r="C2570" s="128" t="str">
        <f>IF(AND(D2570="",A2570=""),"",IF(ISBLANK(A2570)," ",VLOOKUP(A2570,'Tabla de equipos'!$B$3:$D$107,3,FALSE)))</f>
        <v/>
      </c>
      <c r="E2570" s="130" t="str">
        <f t="shared" si="40"/>
        <v/>
      </c>
      <c r="F2570" s="24"/>
      <c r="H2570" s="52"/>
      <c r="L2570" s="51"/>
    </row>
    <row r="2571" spans="3:12" ht="21" customHeight="1" x14ac:dyDescent="0.2">
      <c r="C2571" s="128" t="str">
        <f>IF(AND(D2571="",A2571=""),"",IF(ISBLANK(A2571)," ",VLOOKUP(A2571,'Tabla de equipos'!$B$3:$D$107,3,FALSE)))</f>
        <v/>
      </c>
      <c r="E2571" s="130" t="str">
        <f t="shared" si="40"/>
        <v/>
      </c>
      <c r="F2571" s="24"/>
      <c r="H2571" s="52"/>
      <c r="L2571" s="51"/>
    </row>
    <row r="2572" spans="3:12" ht="21" customHeight="1" x14ac:dyDescent="0.2">
      <c r="C2572" s="128" t="str">
        <f>IF(AND(D2572="",A2572=""),"",IF(ISBLANK(A2572)," ",VLOOKUP(A2572,'Tabla de equipos'!$B$3:$D$107,3,FALSE)))</f>
        <v/>
      </c>
      <c r="E2572" s="130" t="str">
        <f t="shared" si="40"/>
        <v/>
      </c>
      <c r="F2572" s="24"/>
      <c r="H2572" s="52"/>
      <c r="L2572" s="51"/>
    </row>
    <row r="2573" spans="3:12" ht="21" customHeight="1" x14ac:dyDescent="0.2">
      <c r="C2573" s="128" t="str">
        <f>IF(AND(D2573="",A2573=""),"",IF(ISBLANK(A2573)," ",VLOOKUP(A2573,'Tabla de equipos'!$B$3:$D$107,3,FALSE)))</f>
        <v/>
      </c>
      <c r="E2573" s="130" t="str">
        <f t="shared" si="40"/>
        <v/>
      </c>
      <c r="F2573" s="24"/>
      <c r="H2573" s="52"/>
      <c r="L2573" s="51"/>
    </row>
    <row r="2574" spans="3:12" ht="21" customHeight="1" x14ac:dyDescent="0.2">
      <c r="C2574" s="128" t="str">
        <f>IF(AND(D2574="",A2574=""),"",IF(ISBLANK(A2574)," ",VLOOKUP(A2574,'Tabla de equipos'!$B$3:$D$107,3,FALSE)))</f>
        <v/>
      </c>
      <c r="E2574" s="130" t="str">
        <f t="shared" si="40"/>
        <v/>
      </c>
      <c r="F2574" s="24"/>
      <c r="H2574" s="52"/>
      <c r="L2574" s="51"/>
    </row>
    <row r="2575" spans="3:12" ht="21" customHeight="1" x14ac:dyDescent="0.2">
      <c r="C2575" s="128" t="str">
        <f>IF(AND(D2575="",A2575=""),"",IF(ISBLANK(A2575)," ",VLOOKUP(A2575,'Tabla de equipos'!$B$3:$D$107,3,FALSE)))</f>
        <v/>
      </c>
      <c r="E2575" s="130" t="str">
        <f t="shared" si="40"/>
        <v/>
      </c>
      <c r="F2575" s="24"/>
      <c r="H2575" s="52"/>
      <c r="L2575" s="51"/>
    </row>
    <row r="2576" spans="3:12" ht="21" customHeight="1" x14ac:dyDescent="0.2">
      <c r="C2576" s="128" t="str">
        <f>IF(AND(D2576="",A2576=""),"",IF(ISBLANK(A2576)," ",VLOOKUP(A2576,'Tabla de equipos'!$B$3:$D$107,3,FALSE)))</f>
        <v/>
      </c>
      <c r="E2576" s="130" t="str">
        <f t="shared" si="40"/>
        <v/>
      </c>
      <c r="F2576" s="24"/>
      <c r="H2576" s="52"/>
      <c r="L2576" s="51"/>
    </row>
    <row r="2577" spans="3:12" ht="21" customHeight="1" x14ac:dyDescent="0.2">
      <c r="C2577" s="128" t="str">
        <f>IF(AND(D2577="",A2577=""),"",IF(ISBLANK(A2577)," ",VLOOKUP(A2577,'Tabla de equipos'!$B$3:$D$107,3,FALSE)))</f>
        <v/>
      </c>
      <c r="E2577" s="130" t="str">
        <f t="shared" si="40"/>
        <v/>
      </c>
      <c r="F2577" s="24"/>
      <c r="H2577" s="52"/>
      <c r="L2577" s="51"/>
    </row>
    <row r="2578" spans="3:12" ht="21" customHeight="1" x14ac:dyDescent="0.2">
      <c r="C2578" s="128" t="str">
        <f>IF(AND(D2578="",A2578=""),"",IF(ISBLANK(A2578)," ",VLOOKUP(A2578,'Tabla de equipos'!$B$3:$D$107,3,FALSE)))</f>
        <v/>
      </c>
      <c r="E2578" s="130" t="str">
        <f t="shared" ref="E2578:E2641" si="41">IF(AND(D2578="",A2578=""),"",IF(AND(A2578="",D2578&gt;0),"Falta especificar equipo/soporte",IF(AND(D2578&gt;0,A2578&lt;&gt;""),"","Falta incluir unidades")))</f>
        <v/>
      </c>
      <c r="F2578" s="24"/>
      <c r="H2578" s="52"/>
      <c r="L2578" s="51"/>
    </row>
    <row r="2579" spans="3:12" ht="21" customHeight="1" x14ac:dyDescent="0.2">
      <c r="C2579" s="128" t="str">
        <f>IF(AND(D2579="",A2579=""),"",IF(ISBLANK(A2579)," ",VLOOKUP(A2579,'Tabla de equipos'!$B$3:$D$107,3,FALSE)))</f>
        <v/>
      </c>
      <c r="E2579" s="130" t="str">
        <f t="shared" si="41"/>
        <v/>
      </c>
      <c r="F2579" s="24"/>
      <c r="H2579" s="52"/>
      <c r="L2579" s="51"/>
    </row>
    <row r="2580" spans="3:12" ht="21" customHeight="1" x14ac:dyDescent="0.2">
      <c r="C2580" s="128" t="str">
        <f>IF(AND(D2580="",A2580=""),"",IF(ISBLANK(A2580)," ",VLOOKUP(A2580,'Tabla de equipos'!$B$3:$D$107,3,FALSE)))</f>
        <v/>
      </c>
      <c r="E2580" s="130" t="str">
        <f t="shared" si="41"/>
        <v/>
      </c>
      <c r="F2580" s="24"/>
      <c r="H2580" s="52"/>
      <c r="L2580" s="51"/>
    </row>
    <row r="2581" spans="3:12" ht="21" customHeight="1" x14ac:dyDescent="0.2">
      <c r="C2581" s="128" t="str">
        <f>IF(AND(D2581="",A2581=""),"",IF(ISBLANK(A2581)," ",VLOOKUP(A2581,'Tabla de equipos'!$B$3:$D$107,3,FALSE)))</f>
        <v/>
      </c>
      <c r="E2581" s="130" t="str">
        <f t="shared" si="41"/>
        <v/>
      </c>
      <c r="F2581" s="24"/>
      <c r="H2581" s="52"/>
      <c r="L2581" s="51"/>
    </row>
    <row r="2582" spans="3:12" ht="21" customHeight="1" x14ac:dyDescent="0.2">
      <c r="C2582" s="128" t="str">
        <f>IF(AND(D2582="",A2582=""),"",IF(ISBLANK(A2582)," ",VLOOKUP(A2582,'Tabla de equipos'!$B$3:$D$107,3,FALSE)))</f>
        <v/>
      </c>
      <c r="E2582" s="130" t="str">
        <f t="shared" si="41"/>
        <v/>
      </c>
      <c r="F2582" s="24"/>
      <c r="H2582" s="52"/>
      <c r="L2582" s="51"/>
    </row>
    <row r="2583" spans="3:12" ht="21" customHeight="1" x14ac:dyDescent="0.2">
      <c r="C2583" s="128" t="str">
        <f>IF(AND(D2583="",A2583=""),"",IF(ISBLANK(A2583)," ",VLOOKUP(A2583,'Tabla de equipos'!$B$3:$D$107,3,FALSE)))</f>
        <v/>
      </c>
      <c r="E2583" s="130" t="str">
        <f t="shared" si="41"/>
        <v/>
      </c>
      <c r="F2583" s="24"/>
      <c r="H2583" s="52"/>
      <c r="L2583" s="51"/>
    </row>
    <row r="2584" spans="3:12" ht="21" customHeight="1" x14ac:dyDescent="0.2">
      <c r="C2584" s="128" t="str">
        <f>IF(AND(D2584="",A2584=""),"",IF(ISBLANK(A2584)," ",VLOOKUP(A2584,'Tabla de equipos'!$B$3:$D$107,3,FALSE)))</f>
        <v/>
      </c>
      <c r="E2584" s="130" t="str">
        <f t="shared" si="41"/>
        <v/>
      </c>
      <c r="F2584" s="24"/>
      <c r="H2584" s="52"/>
      <c r="L2584" s="51"/>
    </row>
    <row r="2585" spans="3:12" ht="21" customHeight="1" x14ac:dyDescent="0.2">
      <c r="C2585" s="128" t="str">
        <f>IF(AND(D2585="",A2585=""),"",IF(ISBLANK(A2585)," ",VLOOKUP(A2585,'Tabla de equipos'!$B$3:$D$107,3,FALSE)))</f>
        <v/>
      </c>
      <c r="E2585" s="130" t="str">
        <f t="shared" si="41"/>
        <v/>
      </c>
      <c r="F2585" s="24"/>
      <c r="H2585" s="52"/>
      <c r="L2585" s="51"/>
    </row>
    <row r="2586" spans="3:12" ht="21" customHeight="1" x14ac:dyDescent="0.2">
      <c r="C2586" s="128" t="str">
        <f>IF(AND(D2586="",A2586=""),"",IF(ISBLANK(A2586)," ",VLOOKUP(A2586,'Tabla de equipos'!$B$3:$D$107,3,FALSE)))</f>
        <v/>
      </c>
      <c r="E2586" s="130" t="str">
        <f t="shared" si="41"/>
        <v/>
      </c>
      <c r="F2586" s="24"/>
      <c r="H2586" s="52"/>
      <c r="L2586" s="51"/>
    </row>
    <row r="2587" spans="3:12" ht="21" customHeight="1" x14ac:dyDescent="0.2">
      <c r="C2587" s="128" t="str">
        <f>IF(AND(D2587="",A2587=""),"",IF(ISBLANK(A2587)," ",VLOOKUP(A2587,'Tabla de equipos'!$B$3:$D$107,3,FALSE)))</f>
        <v/>
      </c>
      <c r="E2587" s="130" t="str">
        <f t="shared" si="41"/>
        <v/>
      </c>
      <c r="F2587" s="24"/>
      <c r="H2587" s="52"/>
      <c r="L2587" s="51"/>
    </row>
    <row r="2588" spans="3:12" ht="21" customHeight="1" x14ac:dyDescent="0.2">
      <c r="C2588" s="128" t="str">
        <f>IF(AND(D2588="",A2588=""),"",IF(ISBLANK(A2588)," ",VLOOKUP(A2588,'Tabla de equipos'!$B$3:$D$107,3,FALSE)))</f>
        <v/>
      </c>
      <c r="E2588" s="130" t="str">
        <f t="shared" si="41"/>
        <v/>
      </c>
      <c r="F2588" s="24"/>
      <c r="H2588" s="52"/>
      <c r="L2588" s="51"/>
    </row>
    <row r="2589" spans="3:12" ht="21" customHeight="1" x14ac:dyDescent="0.2">
      <c r="C2589" s="128" t="str">
        <f>IF(AND(D2589="",A2589=""),"",IF(ISBLANK(A2589)," ",VLOOKUP(A2589,'Tabla de equipos'!$B$3:$D$107,3,FALSE)))</f>
        <v/>
      </c>
      <c r="E2589" s="130" t="str">
        <f t="shared" si="41"/>
        <v/>
      </c>
      <c r="F2589" s="24"/>
      <c r="H2589" s="52"/>
      <c r="L2589" s="51"/>
    </row>
    <row r="2590" spans="3:12" ht="21" customHeight="1" x14ac:dyDescent="0.2">
      <c r="C2590" s="128" t="str">
        <f>IF(AND(D2590="",A2590=""),"",IF(ISBLANK(A2590)," ",VLOOKUP(A2590,'Tabla de equipos'!$B$3:$D$107,3,FALSE)))</f>
        <v/>
      </c>
      <c r="E2590" s="130" t="str">
        <f t="shared" si="41"/>
        <v/>
      </c>
      <c r="F2590" s="24"/>
      <c r="H2590" s="52"/>
      <c r="L2590" s="51"/>
    </row>
    <row r="2591" spans="3:12" ht="21" customHeight="1" x14ac:dyDescent="0.2">
      <c r="C2591" s="128" t="str">
        <f>IF(AND(D2591="",A2591=""),"",IF(ISBLANK(A2591)," ",VLOOKUP(A2591,'Tabla de equipos'!$B$3:$D$107,3,FALSE)))</f>
        <v/>
      </c>
      <c r="E2591" s="130" t="str">
        <f t="shared" si="41"/>
        <v/>
      </c>
      <c r="F2591" s="24"/>
      <c r="H2591" s="52"/>
      <c r="L2591" s="51"/>
    </row>
    <row r="2592" spans="3:12" ht="21" customHeight="1" x14ac:dyDescent="0.2">
      <c r="C2592" s="128" t="str">
        <f>IF(AND(D2592="",A2592=""),"",IF(ISBLANK(A2592)," ",VLOOKUP(A2592,'Tabla de equipos'!$B$3:$D$107,3,FALSE)))</f>
        <v/>
      </c>
      <c r="E2592" s="130" t="str">
        <f t="shared" si="41"/>
        <v/>
      </c>
      <c r="F2592" s="24"/>
      <c r="H2592" s="52"/>
      <c r="L2592" s="51"/>
    </row>
    <row r="2593" spans="3:12" ht="21" customHeight="1" x14ac:dyDescent="0.2">
      <c r="C2593" s="128" t="str">
        <f>IF(AND(D2593="",A2593=""),"",IF(ISBLANK(A2593)," ",VLOOKUP(A2593,'Tabla de equipos'!$B$3:$D$107,3,FALSE)))</f>
        <v/>
      </c>
      <c r="E2593" s="130" t="str">
        <f t="shared" si="41"/>
        <v/>
      </c>
      <c r="F2593" s="24"/>
      <c r="H2593" s="52"/>
      <c r="L2593" s="51"/>
    </row>
    <row r="2594" spans="3:12" ht="21" customHeight="1" x14ac:dyDescent="0.2">
      <c r="C2594" s="128" t="str">
        <f>IF(AND(D2594="",A2594=""),"",IF(ISBLANK(A2594)," ",VLOOKUP(A2594,'Tabla de equipos'!$B$3:$D$107,3,FALSE)))</f>
        <v/>
      </c>
      <c r="E2594" s="130" t="str">
        <f t="shared" si="41"/>
        <v/>
      </c>
      <c r="F2594" s="24"/>
      <c r="H2594" s="52"/>
      <c r="L2594" s="51"/>
    </row>
    <row r="2595" spans="3:12" ht="21" customHeight="1" x14ac:dyDescent="0.2">
      <c r="C2595" s="128" t="str">
        <f>IF(AND(D2595="",A2595=""),"",IF(ISBLANK(A2595)," ",VLOOKUP(A2595,'Tabla de equipos'!$B$3:$D$107,3,FALSE)))</f>
        <v/>
      </c>
      <c r="E2595" s="130" t="str">
        <f t="shared" si="41"/>
        <v/>
      </c>
      <c r="F2595" s="24"/>
      <c r="H2595" s="52"/>
      <c r="L2595" s="51"/>
    </row>
    <row r="2596" spans="3:12" ht="21" customHeight="1" x14ac:dyDescent="0.2">
      <c r="C2596" s="128" t="str">
        <f>IF(AND(D2596="",A2596=""),"",IF(ISBLANK(A2596)," ",VLOOKUP(A2596,'Tabla de equipos'!$B$3:$D$107,3,FALSE)))</f>
        <v/>
      </c>
      <c r="E2596" s="130" t="str">
        <f t="shared" si="41"/>
        <v/>
      </c>
      <c r="F2596" s="24"/>
      <c r="H2596" s="52"/>
      <c r="L2596" s="51"/>
    </row>
    <row r="2597" spans="3:12" ht="21" customHeight="1" x14ac:dyDescent="0.2">
      <c r="C2597" s="128" t="str">
        <f>IF(AND(D2597="",A2597=""),"",IF(ISBLANK(A2597)," ",VLOOKUP(A2597,'Tabla de equipos'!$B$3:$D$107,3,FALSE)))</f>
        <v/>
      </c>
      <c r="E2597" s="130" t="str">
        <f t="shared" si="41"/>
        <v/>
      </c>
      <c r="F2597" s="24"/>
      <c r="H2597" s="52"/>
      <c r="L2597" s="51"/>
    </row>
    <row r="2598" spans="3:12" ht="21" customHeight="1" x14ac:dyDescent="0.2">
      <c r="C2598" s="128" t="str">
        <f>IF(AND(D2598="",A2598=""),"",IF(ISBLANK(A2598)," ",VLOOKUP(A2598,'Tabla de equipos'!$B$3:$D$107,3,FALSE)))</f>
        <v/>
      </c>
      <c r="E2598" s="130" t="str">
        <f t="shared" si="41"/>
        <v/>
      </c>
      <c r="F2598" s="24"/>
      <c r="H2598" s="52"/>
      <c r="L2598" s="51"/>
    </row>
    <row r="2599" spans="3:12" ht="21" customHeight="1" x14ac:dyDescent="0.2">
      <c r="C2599" s="128" t="str">
        <f>IF(AND(D2599="",A2599=""),"",IF(ISBLANK(A2599)," ",VLOOKUP(A2599,'Tabla de equipos'!$B$3:$D$107,3,FALSE)))</f>
        <v/>
      </c>
      <c r="E2599" s="130" t="str">
        <f t="shared" si="41"/>
        <v/>
      </c>
      <c r="F2599" s="24"/>
      <c r="H2599" s="52"/>
      <c r="L2599" s="51"/>
    </row>
    <row r="2600" spans="3:12" ht="21" customHeight="1" x14ac:dyDescent="0.2">
      <c r="C2600" s="128" t="str">
        <f>IF(AND(D2600="",A2600=""),"",IF(ISBLANK(A2600)," ",VLOOKUP(A2600,'Tabla de equipos'!$B$3:$D$107,3,FALSE)))</f>
        <v/>
      </c>
      <c r="E2600" s="130" t="str">
        <f t="shared" si="41"/>
        <v/>
      </c>
      <c r="F2600" s="24"/>
      <c r="H2600" s="52"/>
      <c r="L2600" s="51"/>
    </row>
    <row r="2601" spans="3:12" ht="21" customHeight="1" x14ac:dyDescent="0.2">
      <c r="C2601" s="128" t="str">
        <f>IF(AND(D2601="",A2601=""),"",IF(ISBLANK(A2601)," ",VLOOKUP(A2601,'Tabla de equipos'!$B$3:$D$107,3,FALSE)))</f>
        <v/>
      </c>
      <c r="E2601" s="130" t="str">
        <f t="shared" si="41"/>
        <v/>
      </c>
      <c r="F2601" s="24"/>
      <c r="H2601" s="52"/>
      <c r="L2601" s="51"/>
    </row>
    <row r="2602" spans="3:12" ht="21" customHeight="1" x14ac:dyDescent="0.2">
      <c r="C2602" s="128" t="str">
        <f>IF(AND(D2602="",A2602=""),"",IF(ISBLANK(A2602)," ",VLOOKUP(A2602,'Tabla de equipos'!$B$3:$D$107,3,FALSE)))</f>
        <v/>
      </c>
      <c r="E2602" s="130" t="str">
        <f t="shared" si="41"/>
        <v/>
      </c>
      <c r="F2602" s="24"/>
      <c r="H2602" s="52"/>
      <c r="L2602" s="51"/>
    </row>
    <row r="2603" spans="3:12" ht="21" customHeight="1" x14ac:dyDescent="0.2">
      <c r="C2603" s="128" t="str">
        <f>IF(AND(D2603="",A2603=""),"",IF(ISBLANK(A2603)," ",VLOOKUP(A2603,'Tabla de equipos'!$B$3:$D$107,3,FALSE)))</f>
        <v/>
      </c>
      <c r="E2603" s="130" t="str">
        <f t="shared" si="41"/>
        <v/>
      </c>
      <c r="F2603" s="24"/>
      <c r="H2603" s="52"/>
      <c r="L2603" s="51"/>
    </row>
    <row r="2604" spans="3:12" ht="21" customHeight="1" x14ac:dyDescent="0.2">
      <c r="C2604" s="128" t="str">
        <f>IF(AND(D2604="",A2604=""),"",IF(ISBLANK(A2604)," ",VLOOKUP(A2604,'Tabla de equipos'!$B$3:$D$107,3,FALSE)))</f>
        <v/>
      </c>
      <c r="E2604" s="130" t="str">
        <f t="shared" si="41"/>
        <v/>
      </c>
      <c r="F2604" s="24"/>
      <c r="H2604" s="52"/>
      <c r="L2604" s="51"/>
    </row>
    <row r="2605" spans="3:12" ht="21" customHeight="1" x14ac:dyDescent="0.2">
      <c r="C2605" s="128" t="str">
        <f>IF(AND(D2605="",A2605=""),"",IF(ISBLANK(A2605)," ",VLOOKUP(A2605,'Tabla de equipos'!$B$3:$D$107,3,FALSE)))</f>
        <v/>
      </c>
      <c r="E2605" s="130" t="str">
        <f t="shared" si="41"/>
        <v/>
      </c>
      <c r="F2605" s="24"/>
      <c r="H2605" s="52"/>
      <c r="L2605" s="51"/>
    </row>
    <row r="2606" spans="3:12" ht="21" customHeight="1" x14ac:dyDescent="0.2">
      <c r="C2606" s="128" t="str">
        <f>IF(AND(D2606="",A2606=""),"",IF(ISBLANK(A2606)," ",VLOOKUP(A2606,'Tabla de equipos'!$B$3:$D$107,3,FALSE)))</f>
        <v/>
      </c>
      <c r="E2606" s="130" t="str">
        <f t="shared" si="41"/>
        <v/>
      </c>
      <c r="F2606" s="24"/>
      <c r="H2606" s="52"/>
      <c r="L2606" s="51"/>
    </row>
    <row r="2607" spans="3:12" ht="21" customHeight="1" x14ac:dyDescent="0.2">
      <c r="C2607" s="128" t="str">
        <f>IF(AND(D2607="",A2607=""),"",IF(ISBLANK(A2607)," ",VLOOKUP(A2607,'Tabla de equipos'!$B$3:$D$107,3,FALSE)))</f>
        <v/>
      </c>
      <c r="E2607" s="130" t="str">
        <f t="shared" si="41"/>
        <v/>
      </c>
      <c r="F2607" s="24"/>
      <c r="H2607" s="52"/>
      <c r="L2607" s="51"/>
    </row>
    <row r="2608" spans="3:12" ht="21" customHeight="1" x14ac:dyDescent="0.2">
      <c r="C2608" s="128" t="str">
        <f>IF(AND(D2608="",A2608=""),"",IF(ISBLANK(A2608)," ",VLOOKUP(A2608,'Tabla de equipos'!$B$3:$D$107,3,FALSE)))</f>
        <v/>
      </c>
      <c r="E2608" s="130" t="str">
        <f t="shared" si="41"/>
        <v/>
      </c>
      <c r="F2608" s="24"/>
      <c r="H2608" s="52"/>
      <c r="L2608" s="51"/>
    </row>
    <row r="2609" spans="3:12" ht="21" customHeight="1" x14ac:dyDescent="0.2">
      <c r="C2609" s="128" t="str">
        <f>IF(AND(D2609="",A2609=""),"",IF(ISBLANK(A2609)," ",VLOOKUP(A2609,'Tabla de equipos'!$B$3:$D$107,3,FALSE)))</f>
        <v/>
      </c>
      <c r="E2609" s="130" t="str">
        <f t="shared" si="41"/>
        <v/>
      </c>
      <c r="F2609" s="24"/>
      <c r="H2609" s="52"/>
      <c r="L2609" s="51"/>
    </row>
    <row r="2610" spans="3:12" ht="21" customHeight="1" x14ac:dyDescent="0.2">
      <c r="C2610" s="128" t="str">
        <f>IF(AND(D2610="",A2610=""),"",IF(ISBLANK(A2610)," ",VLOOKUP(A2610,'Tabla de equipos'!$B$3:$D$107,3,FALSE)))</f>
        <v/>
      </c>
      <c r="E2610" s="130" t="str">
        <f t="shared" si="41"/>
        <v/>
      </c>
      <c r="F2610" s="24"/>
      <c r="H2610" s="52"/>
      <c r="L2610" s="51"/>
    </row>
    <row r="2611" spans="3:12" ht="21" customHeight="1" x14ac:dyDescent="0.2">
      <c r="C2611" s="128" t="str">
        <f>IF(AND(D2611="",A2611=""),"",IF(ISBLANK(A2611)," ",VLOOKUP(A2611,'Tabla de equipos'!$B$3:$D$107,3,FALSE)))</f>
        <v/>
      </c>
      <c r="E2611" s="130" t="str">
        <f t="shared" si="41"/>
        <v/>
      </c>
      <c r="F2611" s="24"/>
      <c r="H2611" s="52"/>
      <c r="L2611" s="51"/>
    </row>
    <row r="2612" spans="3:12" ht="21" customHeight="1" x14ac:dyDescent="0.2">
      <c r="C2612" s="128" t="str">
        <f>IF(AND(D2612="",A2612=""),"",IF(ISBLANK(A2612)," ",VLOOKUP(A2612,'Tabla de equipos'!$B$3:$D$107,3,FALSE)))</f>
        <v/>
      </c>
      <c r="E2612" s="130" t="str">
        <f t="shared" si="41"/>
        <v/>
      </c>
      <c r="F2612" s="24"/>
      <c r="H2612" s="52"/>
      <c r="L2612" s="51"/>
    </row>
    <row r="2613" spans="3:12" ht="21" customHeight="1" x14ac:dyDescent="0.2">
      <c r="C2613" s="128" t="str">
        <f>IF(AND(D2613="",A2613=""),"",IF(ISBLANK(A2613)," ",VLOOKUP(A2613,'Tabla de equipos'!$B$3:$D$107,3,FALSE)))</f>
        <v/>
      </c>
      <c r="E2613" s="130" t="str">
        <f t="shared" si="41"/>
        <v/>
      </c>
      <c r="F2613" s="24"/>
      <c r="H2613" s="52"/>
      <c r="L2613" s="51"/>
    </row>
    <row r="2614" spans="3:12" ht="21" customHeight="1" x14ac:dyDescent="0.2">
      <c r="C2614" s="128" t="str">
        <f>IF(AND(D2614="",A2614=""),"",IF(ISBLANK(A2614)," ",VLOOKUP(A2614,'Tabla de equipos'!$B$3:$D$107,3,FALSE)))</f>
        <v/>
      </c>
      <c r="E2614" s="130" t="str">
        <f t="shared" si="41"/>
        <v/>
      </c>
      <c r="F2614" s="24"/>
      <c r="H2614" s="52"/>
      <c r="L2614" s="51"/>
    </row>
    <row r="2615" spans="3:12" ht="21" customHeight="1" x14ac:dyDescent="0.2">
      <c r="C2615" s="128" t="str">
        <f>IF(AND(D2615="",A2615=""),"",IF(ISBLANK(A2615)," ",VLOOKUP(A2615,'Tabla de equipos'!$B$3:$D$107,3,FALSE)))</f>
        <v/>
      </c>
      <c r="E2615" s="130" t="str">
        <f t="shared" si="41"/>
        <v/>
      </c>
      <c r="F2615" s="24"/>
      <c r="H2615" s="52"/>
      <c r="L2615" s="51"/>
    </row>
    <row r="2616" spans="3:12" ht="21" customHeight="1" x14ac:dyDescent="0.2">
      <c r="C2616" s="128" t="str">
        <f>IF(AND(D2616="",A2616=""),"",IF(ISBLANK(A2616)," ",VLOOKUP(A2616,'Tabla de equipos'!$B$3:$D$107,3,FALSE)))</f>
        <v/>
      </c>
      <c r="E2616" s="130" t="str">
        <f t="shared" si="41"/>
        <v/>
      </c>
      <c r="F2616" s="24"/>
      <c r="H2616" s="52"/>
      <c r="L2616" s="51"/>
    </row>
    <row r="2617" spans="3:12" ht="21" customHeight="1" x14ac:dyDescent="0.2">
      <c r="C2617" s="128" t="str">
        <f>IF(AND(D2617="",A2617=""),"",IF(ISBLANK(A2617)," ",VLOOKUP(A2617,'Tabla de equipos'!$B$3:$D$107,3,FALSE)))</f>
        <v/>
      </c>
      <c r="E2617" s="130" t="str">
        <f t="shared" si="41"/>
        <v/>
      </c>
      <c r="F2617" s="24"/>
      <c r="H2617" s="52"/>
      <c r="L2617" s="51"/>
    </row>
    <row r="2618" spans="3:12" ht="21" customHeight="1" x14ac:dyDescent="0.2">
      <c r="C2618" s="128" t="str">
        <f>IF(AND(D2618="",A2618=""),"",IF(ISBLANK(A2618)," ",VLOOKUP(A2618,'Tabla de equipos'!$B$3:$D$107,3,FALSE)))</f>
        <v/>
      </c>
      <c r="E2618" s="130" t="str">
        <f t="shared" si="41"/>
        <v/>
      </c>
      <c r="F2618" s="24"/>
      <c r="H2618" s="52"/>
      <c r="L2618" s="51"/>
    </row>
    <row r="2619" spans="3:12" ht="21" customHeight="1" x14ac:dyDescent="0.2">
      <c r="C2619" s="128" t="str">
        <f>IF(AND(D2619="",A2619=""),"",IF(ISBLANK(A2619)," ",VLOOKUP(A2619,'Tabla de equipos'!$B$3:$D$107,3,FALSE)))</f>
        <v/>
      </c>
      <c r="E2619" s="130" t="str">
        <f t="shared" si="41"/>
        <v/>
      </c>
      <c r="F2619" s="24"/>
      <c r="H2619" s="52"/>
      <c r="L2619" s="51"/>
    </row>
    <row r="2620" spans="3:12" ht="21" customHeight="1" x14ac:dyDescent="0.2">
      <c r="C2620" s="128" t="str">
        <f>IF(AND(D2620="",A2620=""),"",IF(ISBLANK(A2620)," ",VLOOKUP(A2620,'Tabla de equipos'!$B$3:$D$107,3,FALSE)))</f>
        <v/>
      </c>
      <c r="E2620" s="130" t="str">
        <f t="shared" si="41"/>
        <v/>
      </c>
      <c r="F2620" s="24"/>
      <c r="H2620" s="52"/>
      <c r="L2620" s="51"/>
    </row>
    <row r="2621" spans="3:12" ht="21" customHeight="1" x14ac:dyDescent="0.2">
      <c r="C2621" s="128" t="str">
        <f>IF(AND(D2621="",A2621=""),"",IF(ISBLANK(A2621)," ",VLOOKUP(A2621,'Tabla de equipos'!$B$3:$D$107,3,FALSE)))</f>
        <v/>
      </c>
      <c r="E2621" s="130" t="str">
        <f t="shared" si="41"/>
        <v/>
      </c>
      <c r="F2621" s="24"/>
      <c r="H2621" s="52"/>
      <c r="L2621" s="51"/>
    </row>
    <row r="2622" spans="3:12" ht="21" customHeight="1" x14ac:dyDescent="0.2">
      <c r="C2622" s="128" t="str">
        <f>IF(AND(D2622="",A2622=""),"",IF(ISBLANK(A2622)," ",VLOOKUP(A2622,'Tabla de equipos'!$B$3:$D$107,3,FALSE)))</f>
        <v/>
      </c>
      <c r="E2622" s="130" t="str">
        <f t="shared" si="41"/>
        <v/>
      </c>
      <c r="F2622" s="24"/>
      <c r="H2622" s="52"/>
      <c r="L2622" s="51"/>
    </row>
    <row r="2623" spans="3:12" ht="21" customHeight="1" x14ac:dyDescent="0.2">
      <c r="C2623" s="128" t="str">
        <f>IF(AND(D2623="",A2623=""),"",IF(ISBLANK(A2623)," ",VLOOKUP(A2623,'Tabla de equipos'!$B$3:$D$107,3,FALSE)))</f>
        <v/>
      </c>
      <c r="E2623" s="130" t="str">
        <f t="shared" si="41"/>
        <v/>
      </c>
      <c r="F2623" s="24"/>
      <c r="H2623" s="52"/>
      <c r="L2623" s="51"/>
    </row>
    <row r="2624" spans="3:12" ht="21" customHeight="1" x14ac:dyDescent="0.2">
      <c r="C2624" s="128" t="str">
        <f>IF(AND(D2624="",A2624=""),"",IF(ISBLANK(A2624)," ",VLOOKUP(A2624,'Tabla de equipos'!$B$3:$D$107,3,FALSE)))</f>
        <v/>
      </c>
      <c r="E2624" s="130" t="str">
        <f t="shared" si="41"/>
        <v/>
      </c>
      <c r="F2624" s="24"/>
      <c r="H2624" s="52"/>
      <c r="L2624" s="51"/>
    </row>
    <row r="2625" spans="3:12" ht="21" customHeight="1" x14ac:dyDescent="0.2">
      <c r="C2625" s="128" t="str">
        <f>IF(AND(D2625="",A2625=""),"",IF(ISBLANK(A2625)," ",VLOOKUP(A2625,'Tabla de equipos'!$B$3:$D$107,3,FALSE)))</f>
        <v/>
      </c>
      <c r="E2625" s="130" t="str">
        <f t="shared" si="41"/>
        <v/>
      </c>
      <c r="F2625" s="24"/>
      <c r="H2625" s="52"/>
      <c r="L2625" s="51"/>
    </row>
    <row r="2626" spans="3:12" ht="21" customHeight="1" x14ac:dyDescent="0.2">
      <c r="C2626" s="128" t="str">
        <f>IF(AND(D2626="",A2626=""),"",IF(ISBLANK(A2626)," ",VLOOKUP(A2626,'Tabla de equipos'!$B$3:$D$107,3,FALSE)))</f>
        <v/>
      </c>
      <c r="E2626" s="130" t="str">
        <f t="shared" si="41"/>
        <v/>
      </c>
      <c r="F2626" s="24"/>
      <c r="H2626" s="52"/>
      <c r="L2626" s="51"/>
    </row>
    <row r="2627" spans="3:12" ht="21" customHeight="1" x14ac:dyDescent="0.2">
      <c r="C2627" s="128" t="str">
        <f>IF(AND(D2627="",A2627=""),"",IF(ISBLANK(A2627)," ",VLOOKUP(A2627,'Tabla de equipos'!$B$3:$D$107,3,FALSE)))</f>
        <v/>
      </c>
      <c r="E2627" s="130" t="str">
        <f t="shared" si="41"/>
        <v/>
      </c>
      <c r="F2627" s="24"/>
      <c r="H2627" s="52"/>
      <c r="L2627" s="51"/>
    </row>
    <row r="2628" spans="3:12" ht="21" customHeight="1" x14ac:dyDescent="0.2">
      <c r="C2628" s="128" t="str">
        <f>IF(AND(D2628="",A2628=""),"",IF(ISBLANK(A2628)," ",VLOOKUP(A2628,'Tabla de equipos'!$B$3:$D$107,3,FALSE)))</f>
        <v/>
      </c>
      <c r="E2628" s="130" t="str">
        <f t="shared" si="41"/>
        <v/>
      </c>
      <c r="F2628" s="24"/>
      <c r="H2628" s="52"/>
      <c r="L2628" s="51"/>
    </row>
    <row r="2629" spans="3:12" ht="21" customHeight="1" x14ac:dyDescent="0.2">
      <c r="C2629" s="128" t="str">
        <f>IF(AND(D2629="",A2629=""),"",IF(ISBLANK(A2629)," ",VLOOKUP(A2629,'Tabla de equipos'!$B$3:$D$107,3,FALSE)))</f>
        <v/>
      </c>
      <c r="E2629" s="130" t="str">
        <f t="shared" si="41"/>
        <v/>
      </c>
      <c r="F2629" s="24"/>
      <c r="H2629" s="52"/>
      <c r="L2629" s="51"/>
    </row>
    <row r="2630" spans="3:12" ht="21" customHeight="1" x14ac:dyDescent="0.2">
      <c r="C2630" s="128" t="str">
        <f>IF(AND(D2630="",A2630=""),"",IF(ISBLANK(A2630)," ",VLOOKUP(A2630,'Tabla de equipos'!$B$3:$D$107,3,FALSE)))</f>
        <v/>
      </c>
      <c r="E2630" s="130" t="str">
        <f t="shared" si="41"/>
        <v/>
      </c>
      <c r="F2630" s="24"/>
      <c r="H2630" s="52"/>
      <c r="L2630" s="51"/>
    </row>
    <row r="2631" spans="3:12" ht="21" customHeight="1" x14ac:dyDescent="0.2">
      <c r="C2631" s="128" t="str">
        <f>IF(AND(D2631="",A2631=""),"",IF(ISBLANK(A2631)," ",VLOOKUP(A2631,'Tabla de equipos'!$B$3:$D$107,3,FALSE)))</f>
        <v/>
      </c>
      <c r="E2631" s="130" t="str">
        <f t="shared" si="41"/>
        <v/>
      </c>
      <c r="F2631" s="24"/>
      <c r="H2631" s="52"/>
      <c r="L2631" s="51"/>
    </row>
    <row r="2632" spans="3:12" ht="21" customHeight="1" x14ac:dyDescent="0.2">
      <c r="C2632" s="128" t="str">
        <f>IF(AND(D2632="",A2632=""),"",IF(ISBLANK(A2632)," ",VLOOKUP(A2632,'Tabla de equipos'!$B$3:$D$107,3,FALSE)))</f>
        <v/>
      </c>
      <c r="E2632" s="130" t="str">
        <f t="shared" si="41"/>
        <v/>
      </c>
      <c r="F2632" s="24"/>
      <c r="H2632" s="52"/>
      <c r="L2632" s="51"/>
    </row>
    <row r="2633" spans="3:12" ht="21" customHeight="1" x14ac:dyDescent="0.2">
      <c r="C2633" s="128" t="str">
        <f>IF(AND(D2633="",A2633=""),"",IF(ISBLANK(A2633)," ",VLOOKUP(A2633,'Tabla de equipos'!$B$3:$D$107,3,FALSE)))</f>
        <v/>
      </c>
      <c r="E2633" s="130" t="str">
        <f t="shared" si="41"/>
        <v/>
      </c>
      <c r="F2633" s="24"/>
      <c r="H2633" s="52"/>
      <c r="L2633" s="51"/>
    </row>
    <row r="2634" spans="3:12" ht="21" customHeight="1" x14ac:dyDescent="0.2">
      <c r="C2634" s="128" t="str">
        <f>IF(AND(D2634="",A2634=""),"",IF(ISBLANK(A2634)," ",VLOOKUP(A2634,'Tabla de equipos'!$B$3:$D$107,3,FALSE)))</f>
        <v/>
      </c>
      <c r="E2634" s="130" t="str">
        <f t="shared" si="41"/>
        <v/>
      </c>
      <c r="F2634" s="24"/>
      <c r="H2634" s="52"/>
      <c r="L2634" s="51"/>
    </row>
    <row r="2635" spans="3:12" ht="21" customHeight="1" x14ac:dyDescent="0.2">
      <c r="C2635" s="128" t="str">
        <f>IF(AND(D2635="",A2635=""),"",IF(ISBLANK(A2635)," ",VLOOKUP(A2635,'Tabla de equipos'!$B$3:$D$107,3,FALSE)))</f>
        <v/>
      </c>
      <c r="E2635" s="130" t="str">
        <f t="shared" si="41"/>
        <v/>
      </c>
      <c r="F2635" s="24"/>
      <c r="H2635" s="52"/>
      <c r="L2635" s="51"/>
    </row>
    <row r="2636" spans="3:12" ht="21" customHeight="1" x14ac:dyDescent="0.2">
      <c r="C2636" s="128" t="str">
        <f>IF(AND(D2636="",A2636=""),"",IF(ISBLANK(A2636)," ",VLOOKUP(A2636,'Tabla de equipos'!$B$3:$D$107,3,FALSE)))</f>
        <v/>
      </c>
      <c r="E2636" s="130" t="str">
        <f t="shared" si="41"/>
        <v/>
      </c>
      <c r="F2636" s="24"/>
      <c r="H2636" s="52"/>
      <c r="L2636" s="51"/>
    </row>
    <row r="2637" spans="3:12" ht="21" customHeight="1" x14ac:dyDescent="0.2">
      <c r="C2637" s="128" t="str">
        <f>IF(AND(D2637="",A2637=""),"",IF(ISBLANK(A2637)," ",VLOOKUP(A2637,'Tabla de equipos'!$B$3:$D$107,3,FALSE)))</f>
        <v/>
      </c>
      <c r="E2637" s="130" t="str">
        <f t="shared" si="41"/>
        <v/>
      </c>
      <c r="F2637" s="24"/>
      <c r="H2637" s="52"/>
      <c r="L2637" s="51"/>
    </row>
    <row r="2638" spans="3:12" ht="21" customHeight="1" x14ac:dyDescent="0.2">
      <c r="C2638" s="128" t="str">
        <f>IF(AND(D2638="",A2638=""),"",IF(ISBLANK(A2638)," ",VLOOKUP(A2638,'Tabla de equipos'!$B$3:$D$107,3,FALSE)))</f>
        <v/>
      </c>
      <c r="E2638" s="130" t="str">
        <f t="shared" si="41"/>
        <v/>
      </c>
      <c r="F2638" s="24"/>
      <c r="H2638" s="52"/>
      <c r="L2638" s="51"/>
    </row>
    <row r="2639" spans="3:12" ht="21" customHeight="1" x14ac:dyDescent="0.2">
      <c r="C2639" s="128" t="str">
        <f>IF(AND(D2639="",A2639=""),"",IF(ISBLANK(A2639)," ",VLOOKUP(A2639,'Tabla de equipos'!$B$3:$D$107,3,FALSE)))</f>
        <v/>
      </c>
      <c r="E2639" s="130" t="str">
        <f t="shared" si="41"/>
        <v/>
      </c>
      <c r="F2639" s="24"/>
      <c r="H2639" s="52"/>
      <c r="L2639" s="51"/>
    </row>
    <row r="2640" spans="3:12" ht="21" customHeight="1" x14ac:dyDescent="0.2">
      <c r="C2640" s="128" t="str">
        <f>IF(AND(D2640="",A2640=""),"",IF(ISBLANK(A2640)," ",VLOOKUP(A2640,'Tabla de equipos'!$B$3:$D$107,3,FALSE)))</f>
        <v/>
      </c>
      <c r="E2640" s="130" t="str">
        <f t="shared" si="41"/>
        <v/>
      </c>
      <c r="F2640" s="24"/>
      <c r="H2640" s="52"/>
      <c r="L2640" s="51"/>
    </row>
    <row r="2641" spans="3:12" ht="21" customHeight="1" x14ac:dyDescent="0.2">
      <c r="C2641" s="128" t="str">
        <f>IF(AND(D2641="",A2641=""),"",IF(ISBLANK(A2641)," ",VLOOKUP(A2641,'Tabla de equipos'!$B$3:$D$107,3,FALSE)))</f>
        <v/>
      </c>
      <c r="E2641" s="130" t="str">
        <f t="shared" si="41"/>
        <v/>
      </c>
      <c r="F2641" s="24"/>
      <c r="H2641" s="52"/>
      <c r="L2641" s="51"/>
    </row>
    <row r="2642" spans="3:12" ht="21" customHeight="1" x14ac:dyDescent="0.2">
      <c r="C2642" s="128" t="str">
        <f>IF(AND(D2642="",A2642=""),"",IF(ISBLANK(A2642)," ",VLOOKUP(A2642,'Tabla de equipos'!$B$3:$D$107,3,FALSE)))</f>
        <v/>
      </c>
      <c r="E2642" s="130" t="str">
        <f t="shared" ref="E2642:E2705" si="42">IF(AND(D2642="",A2642=""),"",IF(AND(A2642="",D2642&gt;0),"Falta especificar equipo/soporte",IF(AND(D2642&gt;0,A2642&lt;&gt;""),"","Falta incluir unidades")))</f>
        <v/>
      </c>
      <c r="F2642" s="24"/>
      <c r="H2642" s="52"/>
      <c r="L2642" s="51"/>
    </row>
    <row r="2643" spans="3:12" ht="21" customHeight="1" x14ac:dyDescent="0.2">
      <c r="C2643" s="128" t="str">
        <f>IF(AND(D2643="",A2643=""),"",IF(ISBLANK(A2643)," ",VLOOKUP(A2643,'Tabla de equipos'!$B$3:$D$107,3,FALSE)))</f>
        <v/>
      </c>
      <c r="E2643" s="130" t="str">
        <f t="shared" si="42"/>
        <v/>
      </c>
      <c r="F2643" s="24"/>
      <c r="H2643" s="52"/>
      <c r="L2643" s="51"/>
    </row>
    <row r="2644" spans="3:12" ht="21" customHeight="1" x14ac:dyDescent="0.2">
      <c r="C2644" s="128" t="str">
        <f>IF(AND(D2644="",A2644=""),"",IF(ISBLANK(A2644)," ",VLOOKUP(A2644,'Tabla de equipos'!$B$3:$D$107,3,FALSE)))</f>
        <v/>
      </c>
      <c r="E2644" s="130" t="str">
        <f t="shared" si="42"/>
        <v/>
      </c>
      <c r="F2644" s="24"/>
      <c r="H2644" s="52"/>
      <c r="L2644" s="51"/>
    </row>
    <row r="2645" spans="3:12" ht="21" customHeight="1" x14ac:dyDescent="0.2">
      <c r="C2645" s="128" t="str">
        <f>IF(AND(D2645="",A2645=""),"",IF(ISBLANK(A2645)," ",VLOOKUP(A2645,'Tabla de equipos'!$B$3:$D$107,3,FALSE)))</f>
        <v/>
      </c>
      <c r="E2645" s="130" t="str">
        <f t="shared" si="42"/>
        <v/>
      </c>
      <c r="F2645" s="24"/>
      <c r="H2645" s="52"/>
      <c r="L2645" s="51"/>
    </row>
    <row r="2646" spans="3:12" ht="21" customHeight="1" x14ac:dyDescent="0.2">
      <c r="C2646" s="128" t="str">
        <f>IF(AND(D2646="",A2646=""),"",IF(ISBLANK(A2646)," ",VLOOKUP(A2646,'Tabla de equipos'!$B$3:$D$107,3,FALSE)))</f>
        <v/>
      </c>
      <c r="E2646" s="130" t="str">
        <f t="shared" si="42"/>
        <v/>
      </c>
      <c r="F2646" s="24"/>
      <c r="H2646" s="52"/>
      <c r="L2646" s="51"/>
    </row>
    <row r="2647" spans="3:12" ht="21" customHeight="1" x14ac:dyDescent="0.2">
      <c r="C2647" s="128" t="str">
        <f>IF(AND(D2647="",A2647=""),"",IF(ISBLANK(A2647)," ",VLOOKUP(A2647,'Tabla de equipos'!$B$3:$D$107,3,FALSE)))</f>
        <v/>
      </c>
      <c r="E2647" s="130" t="str">
        <f t="shared" si="42"/>
        <v/>
      </c>
      <c r="F2647" s="24"/>
      <c r="H2647" s="52"/>
      <c r="L2647" s="51"/>
    </row>
    <row r="2648" spans="3:12" ht="21" customHeight="1" x14ac:dyDescent="0.2">
      <c r="C2648" s="128" t="str">
        <f>IF(AND(D2648="",A2648=""),"",IF(ISBLANK(A2648)," ",VLOOKUP(A2648,'Tabla de equipos'!$B$3:$D$107,3,FALSE)))</f>
        <v/>
      </c>
      <c r="E2648" s="130" t="str">
        <f t="shared" si="42"/>
        <v/>
      </c>
      <c r="F2648" s="24"/>
      <c r="H2648" s="52"/>
      <c r="L2648" s="51"/>
    </row>
    <row r="2649" spans="3:12" ht="21" customHeight="1" x14ac:dyDescent="0.2">
      <c r="C2649" s="128" t="str">
        <f>IF(AND(D2649="",A2649=""),"",IF(ISBLANK(A2649)," ",VLOOKUP(A2649,'Tabla de equipos'!$B$3:$D$107,3,FALSE)))</f>
        <v/>
      </c>
      <c r="E2649" s="130" t="str">
        <f t="shared" si="42"/>
        <v/>
      </c>
      <c r="F2649" s="24"/>
      <c r="H2649" s="52"/>
      <c r="L2649" s="51"/>
    </row>
    <row r="2650" spans="3:12" ht="21" customHeight="1" x14ac:dyDescent="0.2">
      <c r="C2650" s="128" t="str">
        <f>IF(AND(D2650="",A2650=""),"",IF(ISBLANK(A2650)," ",VLOOKUP(A2650,'Tabla de equipos'!$B$3:$D$107,3,FALSE)))</f>
        <v/>
      </c>
      <c r="E2650" s="130" t="str">
        <f t="shared" si="42"/>
        <v/>
      </c>
      <c r="F2650" s="24"/>
      <c r="H2650" s="52"/>
      <c r="L2650" s="51"/>
    </row>
    <row r="2651" spans="3:12" ht="21" customHeight="1" x14ac:dyDescent="0.2">
      <c r="C2651" s="128" t="str">
        <f>IF(AND(D2651="",A2651=""),"",IF(ISBLANK(A2651)," ",VLOOKUP(A2651,'Tabla de equipos'!$B$3:$D$107,3,FALSE)))</f>
        <v/>
      </c>
      <c r="E2651" s="130" t="str">
        <f t="shared" si="42"/>
        <v/>
      </c>
      <c r="F2651" s="24"/>
      <c r="H2651" s="52"/>
      <c r="L2651" s="51"/>
    </row>
    <row r="2652" spans="3:12" ht="21" customHeight="1" x14ac:dyDescent="0.2">
      <c r="C2652" s="128" t="str">
        <f>IF(AND(D2652="",A2652=""),"",IF(ISBLANK(A2652)," ",VLOOKUP(A2652,'Tabla de equipos'!$B$3:$D$107,3,FALSE)))</f>
        <v/>
      </c>
      <c r="E2652" s="130" t="str">
        <f t="shared" si="42"/>
        <v/>
      </c>
      <c r="F2652" s="24"/>
      <c r="H2652" s="52"/>
      <c r="L2652" s="51"/>
    </row>
    <row r="2653" spans="3:12" ht="21" customHeight="1" x14ac:dyDescent="0.2">
      <c r="C2653" s="128" t="str">
        <f>IF(AND(D2653="",A2653=""),"",IF(ISBLANK(A2653)," ",VLOOKUP(A2653,'Tabla de equipos'!$B$3:$D$107,3,FALSE)))</f>
        <v/>
      </c>
      <c r="E2653" s="130" t="str">
        <f t="shared" si="42"/>
        <v/>
      </c>
      <c r="F2653" s="24"/>
      <c r="H2653" s="52"/>
      <c r="L2653" s="51"/>
    </row>
    <row r="2654" spans="3:12" ht="21" customHeight="1" x14ac:dyDescent="0.2">
      <c r="C2654" s="128" t="str">
        <f>IF(AND(D2654="",A2654=""),"",IF(ISBLANK(A2654)," ",VLOOKUP(A2654,'Tabla de equipos'!$B$3:$D$107,3,FALSE)))</f>
        <v/>
      </c>
      <c r="E2654" s="130" t="str">
        <f t="shared" si="42"/>
        <v/>
      </c>
      <c r="F2654" s="24"/>
      <c r="H2654" s="52"/>
      <c r="L2654" s="51"/>
    </row>
    <row r="2655" spans="3:12" ht="21" customHeight="1" x14ac:dyDescent="0.2">
      <c r="C2655" s="128" t="str">
        <f>IF(AND(D2655="",A2655=""),"",IF(ISBLANK(A2655)," ",VLOOKUP(A2655,'Tabla de equipos'!$B$3:$D$107,3,FALSE)))</f>
        <v/>
      </c>
      <c r="E2655" s="130" t="str">
        <f t="shared" si="42"/>
        <v/>
      </c>
      <c r="F2655" s="24"/>
      <c r="H2655" s="52"/>
      <c r="L2655" s="51"/>
    </row>
    <row r="2656" spans="3:12" ht="21" customHeight="1" x14ac:dyDescent="0.2">
      <c r="C2656" s="128" t="str">
        <f>IF(AND(D2656="",A2656=""),"",IF(ISBLANK(A2656)," ",VLOOKUP(A2656,'Tabla de equipos'!$B$3:$D$107,3,FALSE)))</f>
        <v/>
      </c>
      <c r="E2656" s="130" t="str">
        <f t="shared" si="42"/>
        <v/>
      </c>
      <c r="F2656" s="24"/>
      <c r="H2656" s="52"/>
      <c r="L2656" s="51"/>
    </row>
    <row r="2657" spans="3:12" ht="21" customHeight="1" x14ac:dyDescent="0.2">
      <c r="C2657" s="128" t="str">
        <f>IF(AND(D2657="",A2657=""),"",IF(ISBLANK(A2657)," ",VLOOKUP(A2657,'Tabla de equipos'!$B$3:$D$107,3,FALSE)))</f>
        <v/>
      </c>
      <c r="E2657" s="130" t="str">
        <f t="shared" si="42"/>
        <v/>
      </c>
      <c r="F2657" s="24"/>
      <c r="H2657" s="52"/>
      <c r="L2657" s="51"/>
    </row>
    <row r="2658" spans="3:12" ht="21" customHeight="1" x14ac:dyDescent="0.2">
      <c r="C2658" s="128" t="str">
        <f>IF(AND(D2658="",A2658=""),"",IF(ISBLANK(A2658)," ",VLOOKUP(A2658,'Tabla de equipos'!$B$3:$D$107,3,FALSE)))</f>
        <v/>
      </c>
      <c r="E2658" s="130" t="str">
        <f t="shared" si="42"/>
        <v/>
      </c>
      <c r="F2658" s="24"/>
      <c r="H2658" s="52"/>
      <c r="L2658" s="51"/>
    </row>
    <row r="2659" spans="3:12" ht="21" customHeight="1" x14ac:dyDescent="0.2">
      <c r="C2659" s="128" t="str">
        <f>IF(AND(D2659="",A2659=""),"",IF(ISBLANK(A2659)," ",VLOOKUP(A2659,'Tabla de equipos'!$B$3:$D$107,3,FALSE)))</f>
        <v/>
      </c>
      <c r="E2659" s="130" t="str">
        <f t="shared" si="42"/>
        <v/>
      </c>
      <c r="F2659" s="24"/>
      <c r="H2659" s="52"/>
      <c r="L2659" s="51"/>
    </row>
    <row r="2660" spans="3:12" ht="21" customHeight="1" x14ac:dyDescent="0.2">
      <c r="C2660" s="128" t="str">
        <f>IF(AND(D2660="",A2660=""),"",IF(ISBLANK(A2660)," ",VLOOKUP(A2660,'Tabla de equipos'!$B$3:$D$107,3,FALSE)))</f>
        <v/>
      </c>
      <c r="E2660" s="130" t="str">
        <f t="shared" si="42"/>
        <v/>
      </c>
      <c r="F2660" s="24"/>
      <c r="H2660" s="52"/>
      <c r="L2660" s="51"/>
    </row>
    <row r="2661" spans="3:12" ht="21" customHeight="1" x14ac:dyDescent="0.2">
      <c r="C2661" s="128" t="str">
        <f>IF(AND(D2661="",A2661=""),"",IF(ISBLANK(A2661)," ",VLOOKUP(A2661,'Tabla de equipos'!$B$3:$D$107,3,FALSE)))</f>
        <v/>
      </c>
      <c r="E2661" s="130" t="str">
        <f t="shared" si="42"/>
        <v/>
      </c>
      <c r="F2661" s="24"/>
      <c r="H2661" s="52"/>
      <c r="L2661" s="51"/>
    </row>
    <row r="2662" spans="3:12" ht="21" customHeight="1" x14ac:dyDescent="0.2">
      <c r="C2662" s="128" t="str">
        <f>IF(AND(D2662="",A2662=""),"",IF(ISBLANK(A2662)," ",VLOOKUP(A2662,'Tabla de equipos'!$B$3:$D$107,3,FALSE)))</f>
        <v/>
      </c>
      <c r="E2662" s="130" t="str">
        <f t="shared" si="42"/>
        <v/>
      </c>
      <c r="F2662" s="24"/>
      <c r="H2662" s="52"/>
      <c r="L2662" s="51"/>
    </row>
    <row r="2663" spans="3:12" ht="21" customHeight="1" x14ac:dyDescent="0.2">
      <c r="C2663" s="128" t="str">
        <f>IF(AND(D2663="",A2663=""),"",IF(ISBLANK(A2663)," ",VLOOKUP(A2663,'Tabla de equipos'!$B$3:$D$107,3,FALSE)))</f>
        <v/>
      </c>
      <c r="E2663" s="130" t="str">
        <f t="shared" si="42"/>
        <v/>
      </c>
      <c r="F2663" s="24"/>
      <c r="H2663" s="52"/>
      <c r="L2663" s="51"/>
    </row>
    <row r="2664" spans="3:12" ht="21" customHeight="1" x14ac:dyDescent="0.2">
      <c r="C2664" s="128" t="str">
        <f>IF(AND(D2664="",A2664=""),"",IF(ISBLANK(A2664)," ",VLOOKUP(A2664,'Tabla de equipos'!$B$3:$D$107,3,FALSE)))</f>
        <v/>
      </c>
      <c r="E2664" s="130" t="str">
        <f t="shared" si="42"/>
        <v/>
      </c>
      <c r="F2664" s="24"/>
      <c r="H2664" s="52"/>
      <c r="L2664" s="51"/>
    </row>
    <row r="2665" spans="3:12" ht="21" customHeight="1" x14ac:dyDescent="0.2">
      <c r="C2665" s="128" t="str">
        <f>IF(AND(D2665="",A2665=""),"",IF(ISBLANK(A2665)," ",VLOOKUP(A2665,'Tabla de equipos'!$B$3:$D$107,3,FALSE)))</f>
        <v/>
      </c>
      <c r="E2665" s="130" t="str">
        <f t="shared" si="42"/>
        <v/>
      </c>
      <c r="F2665" s="24"/>
      <c r="H2665" s="52"/>
      <c r="L2665" s="51"/>
    </row>
    <row r="2666" spans="3:12" ht="21" customHeight="1" x14ac:dyDescent="0.2">
      <c r="C2666" s="128" t="str">
        <f>IF(AND(D2666="",A2666=""),"",IF(ISBLANK(A2666)," ",VLOOKUP(A2666,'Tabla de equipos'!$B$3:$D$107,3,FALSE)))</f>
        <v/>
      </c>
      <c r="E2666" s="130" t="str">
        <f t="shared" si="42"/>
        <v/>
      </c>
      <c r="F2666" s="24"/>
      <c r="H2666" s="52"/>
      <c r="L2666" s="51"/>
    </row>
    <row r="2667" spans="3:12" ht="21" customHeight="1" x14ac:dyDescent="0.2">
      <c r="C2667" s="128" t="str">
        <f>IF(AND(D2667="",A2667=""),"",IF(ISBLANK(A2667)," ",VLOOKUP(A2667,'Tabla de equipos'!$B$3:$D$107,3,FALSE)))</f>
        <v/>
      </c>
      <c r="E2667" s="130" t="str">
        <f t="shared" si="42"/>
        <v/>
      </c>
      <c r="F2667" s="24"/>
      <c r="H2667" s="52"/>
      <c r="L2667" s="51"/>
    </row>
    <row r="2668" spans="3:12" ht="21" customHeight="1" x14ac:dyDescent="0.2">
      <c r="C2668" s="128" t="str">
        <f>IF(AND(D2668="",A2668=""),"",IF(ISBLANK(A2668)," ",VLOOKUP(A2668,'Tabla de equipos'!$B$3:$D$107,3,FALSE)))</f>
        <v/>
      </c>
      <c r="E2668" s="130" t="str">
        <f t="shared" si="42"/>
        <v/>
      </c>
      <c r="F2668" s="24"/>
      <c r="H2668" s="52"/>
      <c r="L2668" s="51"/>
    </row>
    <row r="2669" spans="3:12" ht="21" customHeight="1" x14ac:dyDescent="0.2">
      <c r="C2669" s="128" t="str">
        <f>IF(AND(D2669="",A2669=""),"",IF(ISBLANK(A2669)," ",VLOOKUP(A2669,'Tabla de equipos'!$B$3:$D$107,3,FALSE)))</f>
        <v/>
      </c>
      <c r="E2669" s="130" t="str">
        <f t="shared" si="42"/>
        <v/>
      </c>
      <c r="F2669" s="24"/>
      <c r="H2669" s="52"/>
      <c r="L2669" s="51"/>
    </row>
    <row r="2670" spans="3:12" ht="21" customHeight="1" x14ac:dyDescent="0.2">
      <c r="C2670" s="128" t="str">
        <f>IF(AND(D2670="",A2670=""),"",IF(ISBLANK(A2670)," ",VLOOKUP(A2670,'Tabla de equipos'!$B$3:$D$107,3,FALSE)))</f>
        <v/>
      </c>
      <c r="E2670" s="130" t="str">
        <f t="shared" si="42"/>
        <v/>
      </c>
      <c r="F2670" s="24"/>
      <c r="H2670" s="52"/>
      <c r="L2670" s="51"/>
    </row>
    <row r="2671" spans="3:12" ht="21" customHeight="1" x14ac:dyDescent="0.2">
      <c r="C2671" s="128" t="str">
        <f>IF(AND(D2671="",A2671=""),"",IF(ISBLANK(A2671)," ",VLOOKUP(A2671,'Tabla de equipos'!$B$3:$D$107,3,FALSE)))</f>
        <v/>
      </c>
      <c r="E2671" s="130" t="str">
        <f t="shared" si="42"/>
        <v/>
      </c>
      <c r="F2671" s="24"/>
      <c r="H2671" s="52"/>
      <c r="L2671" s="51"/>
    </row>
    <row r="2672" spans="3:12" ht="21" customHeight="1" x14ac:dyDescent="0.2">
      <c r="C2672" s="128" t="str">
        <f>IF(AND(D2672="",A2672=""),"",IF(ISBLANK(A2672)," ",VLOOKUP(A2672,'Tabla de equipos'!$B$3:$D$107,3,FALSE)))</f>
        <v/>
      </c>
      <c r="E2672" s="130" t="str">
        <f t="shared" si="42"/>
        <v/>
      </c>
      <c r="F2672" s="24"/>
      <c r="H2672" s="52"/>
      <c r="L2672" s="51"/>
    </row>
    <row r="2673" spans="3:12" ht="21" customHeight="1" x14ac:dyDescent="0.2">
      <c r="C2673" s="128" t="str">
        <f>IF(AND(D2673="",A2673=""),"",IF(ISBLANK(A2673)," ",VLOOKUP(A2673,'Tabla de equipos'!$B$3:$D$107,3,FALSE)))</f>
        <v/>
      </c>
      <c r="E2673" s="130" t="str">
        <f t="shared" si="42"/>
        <v/>
      </c>
      <c r="F2673" s="24"/>
      <c r="H2673" s="52"/>
      <c r="L2673" s="51"/>
    </row>
    <row r="2674" spans="3:12" ht="21" customHeight="1" x14ac:dyDescent="0.2">
      <c r="C2674" s="128" t="str">
        <f>IF(AND(D2674="",A2674=""),"",IF(ISBLANK(A2674)," ",VLOOKUP(A2674,'Tabla de equipos'!$B$3:$D$107,3,FALSE)))</f>
        <v/>
      </c>
      <c r="E2674" s="130" t="str">
        <f t="shared" si="42"/>
        <v/>
      </c>
      <c r="F2674" s="24"/>
      <c r="H2674" s="52"/>
      <c r="L2674" s="51"/>
    </row>
    <row r="2675" spans="3:12" ht="21" customHeight="1" x14ac:dyDescent="0.2">
      <c r="C2675" s="128" t="str">
        <f>IF(AND(D2675="",A2675=""),"",IF(ISBLANK(A2675)," ",VLOOKUP(A2675,'Tabla de equipos'!$B$3:$D$107,3,FALSE)))</f>
        <v/>
      </c>
      <c r="E2675" s="130" t="str">
        <f t="shared" si="42"/>
        <v/>
      </c>
      <c r="F2675" s="24"/>
      <c r="H2675" s="52"/>
      <c r="L2675" s="51"/>
    </row>
    <row r="2676" spans="3:12" ht="21" customHeight="1" x14ac:dyDescent="0.2">
      <c r="C2676" s="128" t="str">
        <f>IF(AND(D2676="",A2676=""),"",IF(ISBLANK(A2676)," ",VLOOKUP(A2676,'Tabla de equipos'!$B$3:$D$107,3,FALSE)))</f>
        <v/>
      </c>
      <c r="E2676" s="130" t="str">
        <f t="shared" si="42"/>
        <v/>
      </c>
      <c r="F2676" s="24"/>
      <c r="H2676" s="52"/>
      <c r="L2676" s="51"/>
    </row>
    <row r="2677" spans="3:12" ht="21" customHeight="1" x14ac:dyDescent="0.2">
      <c r="C2677" s="128" t="str">
        <f>IF(AND(D2677="",A2677=""),"",IF(ISBLANK(A2677)," ",VLOOKUP(A2677,'Tabla de equipos'!$B$3:$D$107,3,FALSE)))</f>
        <v/>
      </c>
      <c r="E2677" s="130" t="str">
        <f t="shared" si="42"/>
        <v/>
      </c>
      <c r="F2677" s="24"/>
      <c r="H2677" s="52"/>
      <c r="L2677" s="51"/>
    </row>
    <row r="2678" spans="3:12" ht="21" customHeight="1" x14ac:dyDescent="0.2">
      <c r="C2678" s="128" t="str">
        <f>IF(AND(D2678="",A2678=""),"",IF(ISBLANK(A2678)," ",VLOOKUP(A2678,'Tabla de equipos'!$B$3:$D$107,3,FALSE)))</f>
        <v/>
      </c>
      <c r="E2678" s="130" t="str">
        <f t="shared" si="42"/>
        <v/>
      </c>
      <c r="F2678" s="24"/>
      <c r="H2678" s="52"/>
      <c r="L2678" s="51"/>
    </row>
    <row r="2679" spans="3:12" ht="21" customHeight="1" x14ac:dyDescent="0.2">
      <c r="C2679" s="128" t="str">
        <f>IF(AND(D2679="",A2679=""),"",IF(ISBLANK(A2679)," ",VLOOKUP(A2679,'Tabla de equipos'!$B$3:$D$107,3,FALSE)))</f>
        <v/>
      </c>
      <c r="E2679" s="130" t="str">
        <f t="shared" si="42"/>
        <v/>
      </c>
      <c r="F2679" s="24"/>
      <c r="H2679" s="52"/>
      <c r="L2679" s="51"/>
    </row>
    <row r="2680" spans="3:12" ht="21" customHeight="1" x14ac:dyDescent="0.2">
      <c r="C2680" s="128" t="str">
        <f>IF(AND(D2680="",A2680=""),"",IF(ISBLANK(A2680)," ",VLOOKUP(A2680,'Tabla de equipos'!$B$3:$D$107,3,FALSE)))</f>
        <v/>
      </c>
      <c r="E2680" s="130" t="str">
        <f t="shared" si="42"/>
        <v/>
      </c>
      <c r="F2680" s="24"/>
      <c r="H2680" s="52"/>
      <c r="L2680" s="51"/>
    </row>
    <row r="2681" spans="3:12" ht="21" customHeight="1" x14ac:dyDescent="0.2">
      <c r="C2681" s="128" t="str">
        <f>IF(AND(D2681="",A2681=""),"",IF(ISBLANK(A2681)," ",VLOOKUP(A2681,'Tabla de equipos'!$B$3:$D$107,3,FALSE)))</f>
        <v/>
      </c>
      <c r="E2681" s="130" t="str">
        <f t="shared" si="42"/>
        <v/>
      </c>
      <c r="F2681" s="24"/>
      <c r="H2681" s="52"/>
      <c r="L2681" s="51"/>
    </row>
    <row r="2682" spans="3:12" ht="21" customHeight="1" x14ac:dyDescent="0.2">
      <c r="C2682" s="128" t="str">
        <f>IF(AND(D2682="",A2682=""),"",IF(ISBLANK(A2682)," ",VLOOKUP(A2682,'Tabla de equipos'!$B$3:$D$107,3,FALSE)))</f>
        <v/>
      </c>
      <c r="E2682" s="130" t="str">
        <f t="shared" si="42"/>
        <v/>
      </c>
      <c r="F2682" s="24"/>
      <c r="H2682" s="52"/>
      <c r="L2682" s="51"/>
    </row>
    <row r="2683" spans="3:12" ht="21" customHeight="1" x14ac:dyDescent="0.2">
      <c r="C2683" s="128" t="str">
        <f>IF(AND(D2683="",A2683=""),"",IF(ISBLANK(A2683)," ",VLOOKUP(A2683,'Tabla de equipos'!$B$3:$D$107,3,FALSE)))</f>
        <v/>
      </c>
      <c r="E2683" s="130" t="str">
        <f t="shared" si="42"/>
        <v/>
      </c>
      <c r="F2683" s="24"/>
      <c r="H2683" s="52"/>
      <c r="L2683" s="51"/>
    </row>
    <row r="2684" spans="3:12" ht="21" customHeight="1" x14ac:dyDescent="0.2">
      <c r="C2684" s="128" t="str">
        <f>IF(AND(D2684="",A2684=""),"",IF(ISBLANK(A2684)," ",VLOOKUP(A2684,'Tabla de equipos'!$B$3:$D$107,3,FALSE)))</f>
        <v/>
      </c>
      <c r="E2684" s="130" t="str">
        <f t="shared" si="42"/>
        <v/>
      </c>
      <c r="F2684" s="24"/>
      <c r="H2684" s="52"/>
      <c r="L2684" s="51"/>
    </row>
    <row r="2685" spans="3:12" ht="21" customHeight="1" x14ac:dyDescent="0.2">
      <c r="C2685" s="128" t="str">
        <f>IF(AND(D2685="",A2685=""),"",IF(ISBLANK(A2685)," ",VLOOKUP(A2685,'Tabla de equipos'!$B$3:$D$107,3,FALSE)))</f>
        <v/>
      </c>
      <c r="E2685" s="130" t="str">
        <f t="shared" si="42"/>
        <v/>
      </c>
      <c r="F2685" s="24"/>
      <c r="H2685" s="52"/>
      <c r="L2685" s="51"/>
    </row>
    <row r="2686" spans="3:12" ht="21" customHeight="1" x14ac:dyDescent="0.2">
      <c r="C2686" s="128" t="str">
        <f>IF(AND(D2686="",A2686=""),"",IF(ISBLANK(A2686)," ",VLOOKUP(A2686,'Tabla de equipos'!$B$3:$D$107,3,FALSE)))</f>
        <v/>
      </c>
      <c r="E2686" s="130" t="str">
        <f t="shared" si="42"/>
        <v/>
      </c>
      <c r="F2686" s="24"/>
      <c r="H2686" s="52"/>
      <c r="L2686" s="51"/>
    </row>
    <row r="2687" spans="3:12" ht="21" customHeight="1" x14ac:dyDescent="0.2">
      <c r="C2687" s="128" t="str">
        <f>IF(AND(D2687="",A2687=""),"",IF(ISBLANK(A2687)," ",VLOOKUP(A2687,'Tabla de equipos'!$B$3:$D$107,3,FALSE)))</f>
        <v/>
      </c>
      <c r="E2687" s="130" t="str">
        <f t="shared" si="42"/>
        <v/>
      </c>
      <c r="F2687" s="24"/>
      <c r="H2687" s="52"/>
      <c r="L2687" s="51"/>
    </row>
    <row r="2688" spans="3:12" ht="21" customHeight="1" x14ac:dyDescent="0.2">
      <c r="C2688" s="128" t="str">
        <f>IF(AND(D2688="",A2688=""),"",IF(ISBLANK(A2688)," ",VLOOKUP(A2688,'Tabla de equipos'!$B$3:$D$107,3,FALSE)))</f>
        <v/>
      </c>
      <c r="E2688" s="130" t="str">
        <f t="shared" si="42"/>
        <v/>
      </c>
      <c r="F2688" s="24"/>
      <c r="H2688" s="52"/>
      <c r="L2688" s="51"/>
    </row>
    <row r="2689" spans="3:12" ht="21" customHeight="1" x14ac:dyDescent="0.2">
      <c r="C2689" s="128" t="str">
        <f>IF(AND(D2689="",A2689=""),"",IF(ISBLANK(A2689)," ",VLOOKUP(A2689,'Tabla de equipos'!$B$3:$D$107,3,FALSE)))</f>
        <v/>
      </c>
      <c r="E2689" s="130" t="str">
        <f t="shared" si="42"/>
        <v/>
      </c>
      <c r="F2689" s="24"/>
      <c r="H2689" s="52"/>
      <c r="L2689" s="51"/>
    </row>
    <row r="2690" spans="3:12" ht="21" customHeight="1" x14ac:dyDescent="0.2">
      <c r="C2690" s="128" t="str">
        <f>IF(AND(D2690="",A2690=""),"",IF(ISBLANK(A2690)," ",VLOOKUP(A2690,'Tabla de equipos'!$B$3:$D$107,3,FALSE)))</f>
        <v/>
      </c>
      <c r="E2690" s="130" t="str">
        <f t="shared" si="42"/>
        <v/>
      </c>
      <c r="F2690" s="24"/>
      <c r="H2690" s="52"/>
      <c r="L2690" s="51"/>
    </row>
    <row r="2691" spans="3:12" ht="21" customHeight="1" x14ac:dyDescent="0.2">
      <c r="C2691" s="128" t="str">
        <f>IF(AND(D2691="",A2691=""),"",IF(ISBLANK(A2691)," ",VLOOKUP(A2691,'Tabla de equipos'!$B$3:$D$107,3,FALSE)))</f>
        <v/>
      </c>
      <c r="E2691" s="130" t="str">
        <f t="shared" si="42"/>
        <v/>
      </c>
      <c r="F2691" s="24"/>
      <c r="H2691" s="52"/>
      <c r="L2691" s="51"/>
    </row>
    <row r="2692" spans="3:12" ht="21" customHeight="1" x14ac:dyDescent="0.2">
      <c r="C2692" s="128" t="str">
        <f>IF(AND(D2692="",A2692=""),"",IF(ISBLANK(A2692)," ",VLOOKUP(A2692,'Tabla de equipos'!$B$3:$D$107,3,FALSE)))</f>
        <v/>
      </c>
      <c r="E2692" s="130" t="str">
        <f t="shared" si="42"/>
        <v/>
      </c>
      <c r="F2692" s="24"/>
      <c r="H2692" s="52"/>
      <c r="L2692" s="51"/>
    </row>
    <row r="2693" spans="3:12" ht="21" customHeight="1" x14ac:dyDescent="0.2">
      <c r="C2693" s="128" t="str">
        <f>IF(AND(D2693="",A2693=""),"",IF(ISBLANK(A2693)," ",VLOOKUP(A2693,'Tabla de equipos'!$B$3:$D$107,3,FALSE)))</f>
        <v/>
      </c>
      <c r="E2693" s="130" t="str">
        <f t="shared" si="42"/>
        <v/>
      </c>
      <c r="F2693" s="24"/>
      <c r="H2693" s="52"/>
      <c r="L2693" s="51"/>
    </row>
    <row r="2694" spans="3:12" ht="21" customHeight="1" x14ac:dyDescent="0.2">
      <c r="C2694" s="128" t="str">
        <f>IF(AND(D2694="",A2694=""),"",IF(ISBLANK(A2694)," ",VLOOKUP(A2694,'Tabla de equipos'!$B$3:$D$107,3,FALSE)))</f>
        <v/>
      </c>
      <c r="E2694" s="130" t="str">
        <f t="shared" si="42"/>
        <v/>
      </c>
      <c r="F2694" s="24"/>
      <c r="H2694" s="52"/>
      <c r="L2694" s="51"/>
    </row>
    <row r="2695" spans="3:12" ht="21" customHeight="1" x14ac:dyDescent="0.2">
      <c r="C2695" s="128" t="str">
        <f>IF(AND(D2695="",A2695=""),"",IF(ISBLANK(A2695)," ",VLOOKUP(A2695,'Tabla de equipos'!$B$3:$D$107,3,FALSE)))</f>
        <v/>
      </c>
      <c r="E2695" s="130" t="str">
        <f t="shared" si="42"/>
        <v/>
      </c>
      <c r="F2695" s="24"/>
      <c r="H2695" s="52"/>
      <c r="L2695" s="51"/>
    </row>
    <row r="2696" spans="3:12" ht="21" customHeight="1" x14ac:dyDescent="0.2">
      <c r="C2696" s="128" t="str">
        <f>IF(AND(D2696="",A2696=""),"",IF(ISBLANK(A2696)," ",VLOOKUP(A2696,'Tabla de equipos'!$B$3:$D$107,3,FALSE)))</f>
        <v/>
      </c>
      <c r="E2696" s="130" t="str">
        <f t="shared" si="42"/>
        <v/>
      </c>
      <c r="F2696" s="24"/>
      <c r="H2696" s="52"/>
      <c r="L2696" s="51"/>
    </row>
    <row r="2697" spans="3:12" ht="21" customHeight="1" x14ac:dyDescent="0.2">
      <c r="C2697" s="128" t="str">
        <f>IF(AND(D2697="",A2697=""),"",IF(ISBLANK(A2697)," ",VLOOKUP(A2697,'Tabla de equipos'!$B$3:$D$107,3,FALSE)))</f>
        <v/>
      </c>
      <c r="E2697" s="130" t="str">
        <f t="shared" si="42"/>
        <v/>
      </c>
      <c r="F2697" s="24"/>
      <c r="H2697" s="52"/>
      <c r="L2697" s="51"/>
    </row>
    <row r="2698" spans="3:12" ht="21" customHeight="1" x14ac:dyDescent="0.2">
      <c r="C2698" s="128" t="str">
        <f>IF(AND(D2698="",A2698=""),"",IF(ISBLANK(A2698)," ",VLOOKUP(A2698,'Tabla de equipos'!$B$3:$D$107,3,FALSE)))</f>
        <v/>
      </c>
      <c r="E2698" s="130" t="str">
        <f t="shared" si="42"/>
        <v/>
      </c>
      <c r="F2698" s="24"/>
      <c r="H2698" s="52"/>
      <c r="L2698" s="51"/>
    </row>
    <row r="2699" spans="3:12" ht="21" customHeight="1" x14ac:dyDescent="0.2">
      <c r="C2699" s="128" t="str">
        <f>IF(AND(D2699="",A2699=""),"",IF(ISBLANK(A2699)," ",VLOOKUP(A2699,'Tabla de equipos'!$B$3:$D$107,3,FALSE)))</f>
        <v/>
      </c>
      <c r="E2699" s="130" t="str">
        <f t="shared" si="42"/>
        <v/>
      </c>
      <c r="F2699" s="24"/>
      <c r="H2699" s="52"/>
      <c r="L2699" s="51"/>
    </row>
    <row r="2700" spans="3:12" ht="21" customHeight="1" x14ac:dyDescent="0.2">
      <c r="C2700" s="128" t="str">
        <f>IF(AND(D2700="",A2700=""),"",IF(ISBLANK(A2700)," ",VLOOKUP(A2700,'Tabla de equipos'!$B$3:$D$107,3,FALSE)))</f>
        <v/>
      </c>
      <c r="E2700" s="130" t="str">
        <f t="shared" si="42"/>
        <v/>
      </c>
      <c r="F2700" s="24"/>
      <c r="H2700" s="52"/>
      <c r="L2700" s="51"/>
    </row>
    <row r="2701" spans="3:12" ht="21" customHeight="1" x14ac:dyDescent="0.2">
      <c r="C2701" s="128" t="str">
        <f>IF(AND(D2701="",A2701=""),"",IF(ISBLANK(A2701)," ",VLOOKUP(A2701,'Tabla de equipos'!$B$3:$D$107,3,FALSE)))</f>
        <v/>
      </c>
      <c r="E2701" s="130" t="str">
        <f t="shared" si="42"/>
        <v/>
      </c>
      <c r="F2701" s="24"/>
      <c r="H2701" s="52"/>
      <c r="L2701" s="51"/>
    </row>
    <row r="2702" spans="3:12" ht="21" customHeight="1" x14ac:dyDescent="0.2">
      <c r="C2702" s="128" t="str">
        <f>IF(AND(D2702="",A2702=""),"",IF(ISBLANK(A2702)," ",VLOOKUP(A2702,'Tabla de equipos'!$B$3:$D$107,3,FALSE)))</f>
        <v/>
      </c>
      <c r="E2702" s="130" t="str">
        <f t="shared" si="42"/>
        <v/>
      </c>
      <c r="F2702" s="24"/>
      <c r="H2702" s="52"/>
      <c r="L2702" s="51"/>
    </row>
    <row r="2703" spans="3:12" ht="21" customHeight="1" x14ac:dyDescent="0.2">
      <c r="C2703" s="128" t="str">
        <f>IF(AND(D2703="",A2703=""),"",IF(ISBLANK(A2703)," ",VLOOKUP(A2703,'Tabla de equipos'!$B$3:$D$107,3,FALSE)))</f>
        <v/>
      </c>
      <c r="E2703" s="130" t="str">
        <f t="shared" si="42"/>
        <v/>
      </c>
      <c r="F2703" s="24"/>
      <c r="H2703" s="52"/>
      <c r="L2703" s="51"/>
    </row>
    <row r="2704" spans="3:12" ht="21" customHeight="1" x14ac:dyDescent="0.2">
      <c r="C2704" s="128" t="str">
        <f>IF(AND(D2704="",A2704=""),"",IF(ISBLANK(A2704)," ",VLOOKUP(A2704,'Tabla de equipos'!$B$3:$D$107,3,FALSE)))</f>
        <v/>
      </c>
      <c r="E2704" s="130" t="str">
        <f t="shared" si="42"/>
        <v/>
      </c>
      <c r="F2704" s="24"/>
      <c r="H2704" s="52"/>
      <c r="L2704" s="51"/>
    </row>
    <row r="2705" spans="3:12" ht="21" customHeight="1" x14ac:dyDescent="0.2">
      <c r="C2705" s="128" t="str">
        <f>IF(AND(D2705="",A2705=""),"",IF(ISBLANK(A2705)," ",VLOOKUP(A2705,'Tabla de equipos'!$B$3:$D$107,3,FALSE)))</f>
        <v/>
      </c>
      <c r="E2705" s="130" t="str">
        <f t="shared" si="42"/>
        <v/>
      </c>
      <c r="F2705" s="24"/>
      <c r="H2705" s="52"/>
      <c r="L2705" s="51"/>
    </row>
    <row r="2706" spans="3:12" ht="21" customHeight="1" x14ac:dyDescent="0.2">
      <c r="C2706" s="128" t="str">
        <f>IF(AND(D2706="",A2706=""),"",IF(ISBLANK(A2706)," ",VLOOKUP(A2706,'Tabla de equipos'!$B$3:$D$107,3,FALSE)))</f>
        <v/>
      </c>
      <c r="E2706" s="130" t="str">
        <f t="shared" ref="E2706:E2769" si="43">IF(AND(D2706="",A2706=""),"",IF(AND(A2706="",D2706&gt;0),"Falta especificar equipo/soporte",IF(AND(D2706&gt;0,A2706&lt;&gt;""),"","Falta incluir unidades")))</f>
        <v/>
      </c>
      <c r="F2706" s="24"/>
      <c r="H2706" s="52"/>
      <c r="L2706" s="51"/>
    </row>
    <row r="2707" spans="3:12" ht="21" customHeight="1" x14ac:dyDescent="0.2">
      <c r="C2707" s="128" t="str">
        <f>IF(AND(D2707="",A2707=""),"",IF(ISBLANK(A2707)," ",VLOOKUP(A2707,'Tabla de equipos'!$B$3:$D$107,3,FALSE)))</f>
        <v/>
      </c>
      <c r="E2707" s="130" t="str">
        <f t="shared" si="43"/>
        <v/>
      </c>
      <c r="F2707" s="24"/>
      <c r="H2707" s="52"/>
      <c r="L2707" s="51"/>
    </row>
    <row r="2708" spans="3:12" ht="21" customHeight="1" x14ac:dyDescent="0.2">
      <c r="C2708" s="128" t="str">
        <f>IF(AND(D2708="",A2708=""),"",IF(ISBLANK(A2708)," ",VLOOKUP(A2708,'Tabla de equipos'!$B$3:$D$107,3,FALSE)))</f>
        <v/>
      </c>
      <c r="E2708" s="130" t="str">
        <f t="shared" si="43"/>
        <v/>
      </c>
      <c r="F2708" s="24"/>
      <c r="H2708" s="52"/>
      <c r="L2708" s="51"/>
    </row>
    <row r="2709" spans="3:12" ht="21" customHeight="1" x14ac:dyDescent="0.2">
      <c r="C2709" s="128" t="str">
        <f>IF(AND(D2709="",A2709=""),"",IF(ISBLANK(A2709)," ",VLOOKUP(A2709,'Tabla de equipos'!$B$3:$D$107,3,FALSE)))</f>
        <v/>
      </c>
      <c r="E2709" s="130" t="str">
        <f t="shared" si="43"/>
        <v/>
      </c>
      <c r="F2709" s="24"/>
      <c r="H2709" s="52"/>
      <c r="L2709" s="51"/>
    </row>
    <row r="2710" spans="3:12" ht="21" customHeight="1" x14ac:dyDescent="0.2">
      <c r="C2710" s="128" t="str">
        <f>IF(AND(D2710="",A2710=""),"",IF(ISBLANK(A2710)," ",VLOOKUP(A2710,'Tabla de equipos'!$B$3:$D$107,3,FALSE)))</f>
        <v/>
      </c>
      <c r="E2710" s="130" t="str">
        <f t="shared" si="43"/>
        <v/>
      </c>
      <c r="F2710" s="24"/>
      <c r="H2710" s="52"/>
      <c r="L2710" s="51"/>
    </row>
    <row r="2711" spans="3:12" ht="21" customHeight="1" x14ac:dyDescent="0.2">
      <c r="C2711" s="128" t="str">
        <f>IF(AND(D2711="",A2711=""),"",IF(ISBLANK(A2711)," ",VLOOKUP(A2711,'Tabla de equipos'!$B$3:$D$107,3,FALSE)))</f>
        <v/>
      </c>
      <c r="E2711" s="130" t="str">
        <f t="shared" si="43"/>
        <v/>
      </c>
      <c r="F2711" s="24"/>
      <c r="H2711" s="52"/>
      <c r="L2711" s="51"/>
    </row>
    <row r="2712" spans="3:12" ht="21" customHeight="1" x14ac:dyDescent="0.2">
      <c r="C2712" s="128" t="str">
        <f>IF(AND(D2712="",A2712=""),"",IF(ISBLANK(A2712)," ",VLOOKUP(A2712,'Tabla de equipos'!$B$3:$D$107,3,FALSE)))</f>
        <v/>
      </c>
      <c r="E2712" s="130" t="str">
        <f t="shared" si="43"/>
        <v/>
      </c>
      <c r="F2712" s="24"/>
      <c r="H2712" s="52"/>
      <c r="L2712" s="51"/>
    </row>
    <row r="2713" spans="3:12" ht="21" customHeight="1" x14ac:dyDescent="0.2">
      <c r="C2713" s="128" t="str">
        <f>IF(AND(D2713="",A2713=""),"",IF(ISBLANK(A2713)," ",VLOOKUP(A2713,'Tabla de equipos'!$B$3:$D$107,3,FALSE)))</f>
        <v/>
      </c>
      <c r="E2713" s="130" t="str">
        <f t="shared" si="43"/>
        <v/>
      </c>
      <c r="F2713" s="24"/>
      <c r="H2713" s="52"/>
      <c r="L2713" s="51"/>
    </row>
    <row r="2714" spans="3:12" ht="21" customHeight="1" x14ac:dyDescent="0.2">
      <c r="C2714" s="128" t="str">
        <f>IF(AND(D2714="",A2714=""),"",IF(ISBLANK(A2714)," ",VLOOKUP(A2714,'Tabla de equipos'!$B$3:$D$107,3,FALSE)))</f>
        <v/>
      </c>
      <c r="E2714" s="130" t="str">
        <f t="shared" si="43"/>
        <v/>
      </c>
      <c r="F2714" s="24"/>
      <c r="H2714" s="52"/>
      <c r="L2714" s="51"/>
    </row>
    <row r="2715" spans="3:12" ht="21" customHeight="1" x14ac:dyDescent="0.2">
      <c r="C2715" s="128" t="str">
        <f>IF(AND(D2715="",A2715=""),"",IF(ISBLANK(A2715)," ",VLOOKUP(A2715,'Tabla de equipos'!$B$3:$D$107,3,FALSE)))</f>
        <v/>
      </c>
      <c r="E2715" s="130" t="str">
        <f t="shared" si="43"/>
        <v/>
      </c>
      <c r="F2715" s="24"/>
      <c r="H2715" s="52"/>
      <c r="L2715" s="51"/>
    </row>
    <row r="2716" spans="3:12" ht="21" customHeight="1" x14ac:dyDescent="0.2">
      <c r="C2716" s="128" t="str">
        <f>IF(AND(D2716="",A2716=""),"",IF(ISBLANK(A2716)," ",VLOOKUP(A2716,'Tabla de equipos'!$B$3:$D$107,3,FALSE)))</f>
        <v/>
      </c>
      <c r="E2716" s="130" t="str">
        <f t="shared" si="43"/>
        <v/>
      </c>
      <c r="F2716" s="24"/>
      <c r="H2716" s="52"/>
      <c r="L2716" s="51"/>
    </row>
    <row r="2717" spans="3:12" ht="21" customHeight="1" x14ac:dyDescent="0.2">
      <c r="C2717" s="128" t="str">
        <f>IF(AND(D2717="",A2717=""),"",IF(ISBLANK(A2717)," ",VLOOKUP(A2717,'Tabla de equipos'!$B$3:$D$107,3,FALSE)))</f>
        <v/>
      </c>
      <c r="E2717" s="130" t="str">
        <f t="shared" si="43"/>
        <v/>
      </c>
      <c r="F2717" s="24"/>
      <c r="H2717" s="52"/>
      <c r="L2717" s="51"/>
    </row>
    <row r="2718" spans="3:12" ht="21" customHeight="1" x14ac:dyDescent="0.2">
      <c r="C2718" s="128" t="str">
        <f>IF(AND(D2718="",A2718=""),"",IF(ISBLANK(A2718)," ",VLOOKUP(A2718,'Tabla de equipos'!$B$3:$D$107,3,FALSE)))</f>
        <v/>
      </c>
      <c r="E2718" s="130" t="str">
        <f t="shared" si="43"/>
        <v/>
      </c>
      <c r="F2718" s="24"/>
      <c r="H2718" s="52"/>
      <c r="L2718" s="51"/>
    </row>
    <row r="2719" spans="3:12" ht="21" customHeight="1" x14ac:dyDescent="0.2">
      <c r="C2719" s="128" t="str">
        <f>IF(AND(D2719="",A2719=""),"",IF(ISBLANK(A2719)," ",VLOOKUP(A2719,'Tabla de equipos'!$B$3:$D$107,3,FALSE)))</f>
        <v/>
      </c>
      <c r="E2719" s="130" t="str">
        <f t="shared" si="43"/>
        <v/>
      </c>
      <c r="F2719" s="24"/>
      <c r="H2719" s="52"/>
      <c r="L2719" s="51"/>
    </row>
    <row r="2720" spans="3:12" ht="21" customHeight="1" x14ac:dyDescent="0.2">
      <c r="C2720" s="128" t="str">
        <f>IF(AND(D2720="",A2720=""),"",IF(ISBLANK(A2720)," ",VLOOKUP(A2720,'Tabla de equipos'!$B$3:$D$107,3,FALSE)))</f>
        <v/>
      </c>
      <c r="E2720" s="130" t="str">
        <f t="shared" si="43"/>
        <v/>
      </c>
      <c r="F2720" s="24"/>
      <c r="H2720" s="52"/>
      <c r="L2720" s="51"/>
    </row>
    <row r="2721" spans="3:12" ht="21" customHeight="1" x14ac:dyDescent="0.2">
      <c r="C2721" s="128" t="str">
        <f>IF(AND(D2721="",A2721=""),"",IF(ISBLANK(A2721)," ",VLOOKUP(A2721,'Tabla de equipos'!$B$3:$D$107,3,FALSE)))</f>
        <v/>
      </c>
      <c r="E2721" s="130" t="str">
        <f t="shared" si="43"/>
        <v/>
      </c>
      <c r="F2721" s="24"/>
      <c r="H2721" s="52"/>
      <c r="L2721" s="51"/>
    </row>
    <row r="2722" spans="3:12" ht="21" customHeight="1" x14ac:dyDescent="0.2">
      <c r="C2722" s="128" t="str">
        <f>IF(AND(D2722="",A2722=""),"",IF(ISBLANK(A2722)," ",VLOOKUP(A2722,'Tabla de equipos'!$B$3:$D$107,3,FALSE)))</f>
        <v/>
      </c>
      <c r="E2722" s="130" t="str">
        <f t="shared" si="43"/>
        <v/>
      </c>
      <c r="F2722" s="24"/>
      <c r="H2722" s="52"/>
      <c r="L2722" s="51"/>
    </row>
    <row r="2723" spans="3:12" ht="21" customHeight="1" x14ac:dyDescent="0.2">
      <c r="C2723" s="128" t="str">
        <f>IF(AND(D2723="",A2723=""),"",IF(ISBLANK(A2723)," ",VLOOKUP(A2723,'Tabla de equipos'!$B$3:$D$107,3,FALSE)))</f>
        <v/>
      </c>
      <c r="E2723" s="130" t="str">
        <f t="shared" si="43"/>
        <v/>
      </c>
      <c r="F2723" s="24"/>
      <c r="H2723" s="52"/>
      <c r="L2723" s="51"/>
    </row>
    <row r="2724" spans="3:12" ht="21" customHeight="1" x14ac:dyDescent="0.2">
      <c r="C2724" s="128" t="str">
        <f>IF(AND(D2724="",A2724=""),"",IF(ISBLANK(A2724)," ",VLOOKUP(A2724,'Tabla de equipos'!$B$3:$D$107,3,FALSE)))</f>
        <v/>
      </c>
      <c r="E2724" s="130" t="str">
        <f t="shared" si="43"/>
        <v/>
      </c>
      <c r="F2724" s="24"/>
      <c r="H2724" s="52"/>
      <c r="L2724" s="51"/>
    </row>
    <row r="2725" spans="3:12" ht="21" customHeight="1" x14ac:dyDescent="0.2">
      <c r="C2725" s="128" t="str">
        <f>IF(AND(D2725="",A2725=""),"",IF(ISBLANK(A2725)," ",VLOOKUP(A2725,'Tabla de equipos'!$B$3:$D$107,3,FALSE)))</f>
        <v/>
      </c>
      <c r="E2725" s="130" t="str">
        <f t="shared" si="43"/>
        <v/>
      </c>
      <c r="F2725" s="24"/>
      <c r="H2725" s="52"/>
      <c r="L2725" s="51"/>
    </row>
    <row r="2726" spans="3:12" ht="21" customHeight="1" x14ac:dyDescent="0.2">
      <c r="C2726" s="128" t="str">
        <f>IF(AND(D2726="",A2726=""),"",IF(ISBLANK(A2726)," ",VLOOKUP(A2726,'Tabla de equipos'!$B$3:$D$107,3,FALSE)))</f>
        <v/>
      </c>
      <c r="E2726" s="130" t="str">
        <f t="shared" si="43"/>
        <v/>
      </c>
      <c r="F2726" s="24"/>
      <c r="H2726" s="52"/>
      <c r="L2726" s="51"/>
    </row>
    <row r="2727" spans="3:12" ht="21" customHeight="1" x14ac:dyDescent="0.2">
      <c r="C2727" s="128" t="str">
        <f>IF(AND(D2727="",A2727=""),"",IF(ISBLANK(A2727)," ",VLOOKUP(A2727,'Tabla de equipos'!$B$3:$D$107,3,FALSE)))</f>
        <v/>
      </c>
      <c r="E2727" s="130" t="str">
        <f t="shared" si="43"/>
        <v/>
      </c>
      <c r="F2727" s="24"/>
      <c r="H2727" s="52"/>
      <c r="L2727" s="51"/>
    </row>
    <row r="2728" spans="3:12" ht="21" customHeight="1" x14ac:dyDescent="0.2">
      <c r="C2728" s="128" t="str">
        <f>IF(AND(D2728="",A2728=""),"",IF(ISBLANK(A2728)," ",VLOOKUP(A2728,'Tabla de equipos'!$B$3:$D$107,3,FALSE)))</f>
        <v/>
      </c>
      <c r="E2728" s="130" t="str">
        <f t="shared" si="43"/>
        <v/>
      </c>
      <c r="F2728" s="24"/>
      <c r="H2728" s="52"/>
      <c r="L2728" s="51"/>
    </row>
    <row r="2729" spans="3:12" ht="21" customHeight="1" x14ac:dyDescent="0.2">
      <c r="C2729" s="128" t="str">
        <f>IF(AND(D2729="",A2729=""),"",IF(ISBLANK(A2729)," ",VLOOKUP(A2729,'Tabla de equipos'!$B$3:$D$107,3,FALSE)))</f>
        <v/>
      </c>
      <c r="E2729" s="130" t="str">
        <f t="shared" si="43"/>
        <v/>
      </c>
      <c r="F2729" s="24"/>
      <c r="H2729" s="52"/>
      <c r="L2729" s="51"/>
    </row>
    <row r="2730" spans="3:12" ht="21" customHeight="1" x14ac:dyDescent="0.2">
      <c r="C2730" s="128" t="str">
        <f>IF(AND(D2730="",A2730=""),"",IF(ISBLANK(A2730)," ",VLOOKUP(A2730,'Tabla de equipos'!$B$3:$D$107,3,FALSE)))</f>
        <v/>
      </c>
      <c r="E2730" s="130" t="str">
        <f t="shared" si="43"/>
        <v/>
      </c>
      <c r="F2730" s="24"/>
      <c r="H2730" s="52"/>
      <c r="L2730" s="51"/>
    </row>
    <row r="2731" spans="3:12" ht="21" customHeight="1" x14ac:dyDescent="0.2">
      <c r="C2731" s="128" t="str">
        <f>IF(AND(D2731="",A2731=""),"",IF(ISBLANK(A2731)," ",VLOOKUP(A2731,'Tabla de equipos'!$B$3:$D$107,3,FALSE)))</f>
        <v/>
      </c>
      <c r="E2731" s="130" t="str">
        <f t="shared" si="43"/>
        <v/>
      </c>
      <c r="F2731" s="24"/>
      <c r="H2731" s="52"/>
      <c r="L2731" s="51"/>
    </row>
    <row r="2732" spans="3:12" ht="21" customHeight="1" x14ac:dyDescent="0.2">
      <c r="C2732" s="128" t="str">
        <f>IF(AND(D2732="",A2732=""),"",IF(ISBLANK(A2732)," ",VLOOKUP(A2732,'Tabla de equipos'!$B$3:$D$107,3,FALSE)))</f>
        <v/>
      </c>
      <c r="E2732" s="130" t="str">
        <f t="shared" si="43"/>
        <v/>
      </c>
      <c r="F2732" s="24"/>
      <c r="H2732" s="52"/>
      <c r="L2732" s="51"/>
    </row>
    <row r="2733" spans="3:12" ht="21" customHeight="1" x14ac:dyDescent="0.2">
      <c r="C2733" s="128" t="str">
        <f>IF(AND(D2733="",A2733=""),"",IF(ISBLANK(A2733)," ",VLOOKUP(A2733,'Tabla de equipos'!$B$3:$D$107,3,FALSE)))</f>
        <v/>
      </c>
      <c r="E2733" s="130" t="str">
        <f t="shared" si="43"/>
        <v/>
      </c>
      <c r="F2733" s="24"/>
      <c r="H2733" s="52"/>
      <c r="L2733" s="51"/>
    </row>
    <row r="2734" spans="3:12" ht="21" customHeight="1" x14ac:dyDescent="0.2">
      <c r="C2734" s="128" t="str">
        <f>IF(AND(D2734="",A2734=""),"",IF(ISBLANK(A2734)," ",VLOOKUP(A2734,'Tabla de equipos'!$B$3:$D$107,3,FALSE)))</f>
        <v/>
      </c>
      <c r="E2734" s="130" t="str">
        <f t="shared" si="43"/>
        <v/>
      </c>
      <c r="F2734" s="24"/>
      <c r="H2734" s="52"/>
      <c r="L2734" s="51"/>
    </row>
    <row r="2735" spans="3:12" ht="21" customHeight="1" x14ac:dyDescent="0.2">
      <c r="C2735" s="128" t="str">
        <f>IF(AND(D2735="",A2735=""),"",IF(ISBLANK(A2735)," ",VLOOKUP(A2735,'Tabla de equipos'!$B$3:$D$107,3,FALSE)))</f>
        <v/>
      </c>
      <c r="E2735" s="130" t="str">
        <f t="shared" si="43"/>
        <v/>
      </c>
      <c r="F2735" s="24"/>
      <c r="H2735" s="52"/>
      <c r="L2735" s="51"/>
    </row>
    <row r="2736" spans="3:12" ht="21" customHeight="1" x14ac:dyDescent="0.2">
      <c r="C2736" s="128" t="str">
        <f>IF(AND(D2736="",A2736=""),"",IF(ISBLANK(A2736)," ",VLOOKUP(A2736,'Tabla de equipos'!$B$3:$D$107,3,FALSE)))</f>
        <v/>
      </c>
      <c r="E2736" s="130" t="str">
        <f t="shared" si="43"/>
        <v/>
      </c>
      <c r="F2736" s="24"/>
      <c r="H2736" s="52"/>
      <c r="L2736" s="51"/>
    </row>
    <row r="2737" spans="3:12" ht="21" customHeight="1" x14ac:dyDescent="0.2">
      <c r="C2737" s="128" t="str">
        <f>IF(AND(D2737="",A2737=""),"",IF(ISBLANK(A2737)," ",VLOOKUP(A2737,'Tabla de equipos'!$B$3:$D$107,3,FALSE)))</f>
        <v/>
      </c>
      <c r="E2737" s="130" t="str">
        <f t="shared" si="43"/>
        <v/>
      </c>
      <c r="F2737" s="24"/>
      <c r="H2737" s="52"/>
      <c r="L2737" s="51"/>
    </row>
    <row r="2738" spans="3:12" ht="21" customHeight="1" x14ac:dyDescent="0.2">
      <c r="C2738" s="128" t="str">
        <f>IF(AND(D2738="",A2738=""),"",IF(ISBLANK(A2738)," ",VLOOKUP(A2738,'Tabla de equipos'!$B$3:$D$107,3,FALSE)))</f>
        <v/>
      </c>
      <c r="E2738" s="130" t="str">
        <f t="shared" si="43"/>
        <v/>
      </c>
      <c r="F2738" s="24"/>
      <c r="H2738" s="52"/>
      <c r="L2738" s="51"/>
    </row>
    <row r="2739" spans="3:12" ht="21" customHeight="1" x14ac:dyDescent="0.2">
      <c r="C2739" s="128" t="str">
        <f>IF(AND(D2739="",A2739=""),"",IF(ISBLANK(A2739)," ",VLOOKUP(A2739,'Tabla de equipos'!$B$3:$D$107,3,FALSE)))</f>
        <v/>
      </c>
      <c r="E2739" s="130" t="str">
        <f t="shared" si="43"/>
        <v/>
      </c>
      <c r="F2739" s="24"/>
      <c r="H2739" s="52"/>
      <c r="L2739" s="51"/>
    </row>
    <row r="2740" spans="3:12" ht="21" customHeight="1" x14ac:dyDescent="0.2">
      <c r="C2740" s="128" t="str">
        <f>IF(AND(D2740="",A2740=""),"",IF(ISBLANK(A2740)," ",VLOOKUP(A2740,'Tabla de equipos'!$B$3:$D$107,3,FALSE)))</f>
        <v/>
      </c>
      <c r="E2740" s="130" t="str">
        <f t="shared" si="43"/>
        <v/>
      </c>
      <c r="F2740" s="24"/>
      <c r="H2740" s="52"/>
      <c r="L2740" s="51"/>
    </row>
    <row r="2741" spans="3:12" ht="21" customHeight="1" x14ac:dyDescent="0.2">
      <c r="C2741" s="128" t="str">
        <f>IF(AND(D2741="",A2741=""),"",IF(ISBLANK(A2741)," ",VLOOKUP(A2741,'Tabla de equipos'!$B$3:$D$107,3,FALSE)))</f>
        <v/>
      </c>
      <c r="E2741" s="130" t="str">
        <f t="shared" si="43"/>
        <v/>
      </c>
      <c r="F2741" s="24"/>
      <c r="H2741" s="52"/>
      <c r="L2741" s="51"/>
    </row>
    <row r="2742" spans="3:12" ht="21" customHeight="1" x14ac:dyDescent="0.2">
      <c r="C2742" s="128" t="str">
        <f>IF(AND(D2742="",A2742=""),"",IF(ISBLANK(A2742)," ",VLOOKUP(A2742,'Tabla de equipos'!$B$3:$D$107,3,FALSE)))</f>
        <v/>
      </c>
      <c r="E2742" s="130" t="str">
        <f t="shared" si="43"/>
        <v/>
      </c>
      <c r="F2742" s="24"/>
      <c r="H2742" s="52"/>
      <c r="L2742" s="51"/>
    </row>
    <row r="2743" spans="3:12" ht="21" customHeight="1" x14ac:dyDescent="0.2">
      <c r="C2743" s="128" t="str">
        <f>IF(AND(D2743="",A2743=""),"",IF(ISBLANK(A2743)," ",VLOOKUP(A2743,'Tabla de equipos'!$B$3:$D$107,3,FALSE)))</f>
        <v/>
      </c>
      <c r="E2743" s="130" t="str">
        <f t="shared" si="43"/>
        <v/>
      </c>
      <c r="F2743" s="24"/>
      <c r="H2743" s="52"/>
      <c r="L2743" s="51"/>
    </row>
    <row r="2744" spans="3:12" ht="21" customHeight="1" x14ac:dyDescent="0.2">
      <c r="C2744" s="128" t="str">
        <f>IF(AND(D2744="",A2744=""),"",IF(ISBLANK(A2744)," ",VLOOKUP(A2744,'Tabla de equipos'!$B$3:$D$107,3,FALSE)))</f>
        <v/>
      </c>
      <c r="E2744" s="130" t="str">
        <f t="shared" si="43"/>
        <v/>
      </c>
      <c r="F2744" s="24"/>
      <c r="H2744" s="52"/>
      <c r="L2744" s="51"/>
    </row>
    <row r="2745" spans="3:12" ht="21" customHeight="1" x14ac:dyDescent="0.2">
      <c r="C2745" s="128" t="str">
        <f>IF(AND(D2745="",A2745=""),"",IF(ISBLANK(A2745)," ",VLOOKUP(A2745,'Tabla de equipos'!$B$3:$D$107,3,FALSE)))</f>
        <v/>
      </c>
      <c r="E2745" s="130" t="str">
        <f t="shared" si="43"/>
        <v/>
      </c>
      <c r="F2745" s="24"/>
      <c r="H2745" s="52"/>
      <c r="L2745" s="51"/>
    </row>
    <row r="2746" spans="3:12" ht="21" customHeight="1" x14ac:dyDescent="0.2">
      <c r="C2746" s="128" t="str">
        <f>IF(AND(D2746="",A2746=""),"",IF(ISBLANK(A2746)," ",VLOOKUP(A2746,'Tabla de equipos'!$B$3:$D$107,3,FALSE)))</f>
        <v/>
      </c>
      <c r="E2746" s="130" t="str">
        <f t="shared" si="43"/>
        <v/>
      </c>
      <c r="F2746" s="24"/>
      <c r="H2746" s="52"/>
      <c r="L2746" s="51"/>
    </row>
    <row r="2747" spans="3:12" ht="21" customHeight="1" x14ac:dyDescent="0.2">
      <c r="C2747" s="128" t="str">
        <f>IF(AND(D2747="",A2747=""),"",IF(ISBLANK(A2747)," ",VLOOKUP(A2747,'Tabla de equipos'!$B$3:$D$107,3,FALSE)))</f>
        <v/>
      </c>
      <c r="E2747" s="130" t="str">
        <f t="shared" si="43"/>
        <v/>
      </c>
      <c r="F2747" s="24"/>
      <c r="H2747" s="52"/>
      <c r="L2747" s="51"/>
    </row>
    <row r="2748" spans="3:12" ht="21" customHeight="1" x14ac:dyDescent="0.2">
      <c r="C2748" s="128" t="str">
        <f>IF(AND(D2748="",A2748=""),"",IF(ISBLANK(A2748)," ",VLOOKUP(A2748,'Tabla de equipos'!$B$3:$D$107,3,FALSE)))</f>
        <v/>
      </c>
      <c r="E2748" s="130" t="str">
        <f t="shared" si="43"/>
        <v/>
      </c>
      <c r="F2748" s="24"/>
      <c r="H2748" s="52"/>
      <c r="L2748" s="51"/>
    </row>
    <row r="2749" spans="3:12" ht="21" customHeight="1" x14ac:dyDescent="0.2">
      <c r="C2749" s="128" t="str">
        <f>IF(AND(D2749="",A2749=""),"",IF(ISBLANK(A2749)," ",VLOOKUP(A2749,'Tabla de equipos'!$B$3:$D$107,3,FALSE)))</f>
        <v/>
      </c>
      <c r="E2749" s="130" t="str">
        <f t="shared" si="43"/>
        <v/>
      </c>
      <c r="F2749" s="24"/>
      <c r="H2749" s="52"/>
      <c r="L2749" s="51"/>
    </row>
    <row r="2750" spans="3:12" ht="21" customHeight="1" x14ac:dyDescent="0.2">
      <c r="C2750" s="128" t="str">
        <f>IF(AND(D2750="",A2750=""),"",IF(ISBLANK(A2750)," ",VLOOKUP(A2750,'Tabla de equipos'!$B$3:$D$107,3,FALSE)))</f>
        <v/>
      </c>
      <c r="E2750" s="130" t="str">
        <f t="shared" si="43"/>
        <v/>
      </c>
      <c r="F2750" s="24"/>
      <c r="H2750" s="52"/>
      <c r="L2750" s="51"/>
    </row>
    <row r="2751" spans="3:12" ht="21" customHeight="1" x14ac:dyDescent="0.2">
      <c r="C2751" s="128" t="str">
        <f>IF(AND(D2751="",A2751=""),"",IF(ISBLANK(A2751)," ",VLOOKUP(A2751,'Tabla de equipos'!$B$3:$D$107,3,FALSE)))</f>
        <v/>
      </c>
      <c r="E2751" s="130" t="str">
        <f t="shared" si="43"/>
        <v/>
      </c>
      <c r="F2751" s="24"/>
      <c r="H2751" s="52"/>
      <c r="L2751" s="51"/>
    </row>
    <row r="2752" spans="3:12" ht="21" customHeight="1" x14ac:dyDescent="0.2">
      <c r="C2752" s="128" t="str">
        <f>IF(AND(D2752="",A2752=""),"",IF(ISBLANK(A2752)," ",VLOOKUP(A2752,'Tabla de equipos'!$B$3:$D$107,3,FALSE)))</f>
        <v/>
      </c>
      <c r="E2752" s="130" t="str">
        <f t="shared" si="43"/>
        <v/>
      </c>
      <c r="F2752" s="24"/>
      <c r="H2752" s="52"/>
      <c r="L2752" s="51"/>
    </row>
    <row r="2753" spans="3:12" ht="21" customHeight="1" x14ac:dyDescent="0.2">
      <c r="C2753" s="128" t="str">
        <f>IF(AND(D2753="",A2753=""),"",IF(ISBLANK(A2753)," ",VLOOKUP(A2753,'Tabla de equipos'!$B$3:$D$107,3,FALSE)))</f>
        <v/>
      </c>
      <c r="E2753" s="130" t="str">
        <f t="shared" si="43"/>
        <v/>
      </c>
      <c r="F2753" s="24"/>
      <c r="H2753" s="52"/>
      <c r="L2753" s="51"/>
    </row>
    <row r="2754" spans="3:12" ht="21" customHeight="1" x14ac:dyDescent="0.2">
      <c r="C2754" s="128" t="str">
        <f>IF(AND(D2754="",A2754=""),"",IF(ISBLANK(A2754)," ",VLOOKUP(A2754,'Tabla de equipos'!$B$3:$D$107,3,FALSE)))</f>
        <v/>
      </c>
      <c r="E2754" s="130" t="str">
        <f t="shared" si="43"/>
        <v/>
      </c>
      <c r="F2754" s="24"/>
      <c r="H2754" s="52"/>
      <c r="L2754" s="51"/>
    </row>
    <row r="2755" spans="3:12" ht="21" customHeight="1" x14ac:dyDescent="0.2">
      <c r="C2755" s="128" t="str">
        <f>IF(AND(D2755="",A2755=""),"",IF(ISBLANK(A2755)," ",VLOOKUP(A2755,'Tabla de equipos'!$B$3:$D$107,3,FALSE)))</f>
        <v/>
      </c>
      <c r="E2755" s="130" t="str">
        <f t="shared" si="43"/>
        <v/>
      </c>
      <c r="F2755" s="24"/>
      <c r="H2755" s="52"/>
      <c r="L2755" s="51"/>
    </row>
    <row r="2756" spans="3:12" ht="21" customHeight="1" x14ac:dyDescent="0.2">
      <c r="C2756" s="128" t="str">
        <f>IF(AND(D2756="",A2756=""),"",IF(ISBLANK(A2756)," ",VLOOKUP(A2756,'Tabla de equipos'!$B$3:$D$107,3,FALSE)))</f>
        <v/>
      </c>
      <c r="E2756" s="130" t="str">
        <f t="shared" si="43"/>
        <v/>
      </c>
      <c r="F2756" s="24"/>
      <c r="H2756" s="52"/>
      <c r="L2756" s="51"/>
    </row>
    <row r="2757" spans="3:12" ht="21" customHeight="1" x14ac:dyDescent="0.2">
      <c r="C2757" s="128" t="str">
        <f>IF(AND(D2757="",A2757=""),"",IF(ISBLANK(A2757)," ",VLOOKUP(A2757,'Tabla de equipos'!$B$3:$D$107,3,FALSE)))</f>
        <v/>
      </c>
      <c r="E2757" s="130" t="str">
        <f t="shared" si="43"/>
        <v/>
      </c>
      <c r="F2757" s="24"/>
      <c r="H2757" s="52"/>
      <c r="L2757" s="51"/>
    </row>
    <row r="2758" spans="3:12" ht="21" customHeight="1" x14ac:dyDescent="0.2">
      <c r="C2758" s="128" t="str">
        <f>IF(AND(D2758="",A2758=""),"",IF(ISBLANK(A2758)," ",VLOOKUP(A2758,'Tabla de equipos'!$B$3:$D$107,3,FALSE)))</f>
        <v/>
      </c>
      <c r="E2758" s="130" t="str">
        <f t="shared" si="43"/>
        <v/>
      </c>
      <c r="F2758" s="24"/>
      <c r="H2758" s="52"/>
      <c r="L2758" s="51"/>
    </row>
    <row r="2759" spans="3:12" ht="21" customHeight="1" x14ac:dyDescent="0.2">
      <c r="C2759" s="128" t="str">
        <f>IF(AND(D2759="",A2759=""),"",IF(ISBLANK(A2759)," ",VLOOKUP(A2759,'Tabla de equipos'!$B$3:$D$107,3,FALSE)))</f>
        <v/>
      </c>
      <c r="E2759" s="130" t="str">
        <f t="shared" si="43"/>
        <v/>
      </c>
      <c r="F2759" s="24"/>
      <c r="H2759" s="52"/>
      <c r="L2759" s="51"/>
    </row>
    <row r="2760" spans="3:12" ht="21" customHeight="1" x14ac:dyDescent="0.2">
      <c r="C2760" s="128" t="str">
        <f>IF(AND(D2760="",A2760=""),"",IF(ISBLANK(A2760)," ",VLOOKUP(A2760,'Tabla de equipos'!$B$3:$D$107,3,FALSE)))</f>
        <v/>
      </c>
      <c r="E2760" s="130" t="str">
        <f t="shared" si="43"/>
        <v/>
      </c>
      <c r="F2760" s="24"/>
      <c r="H2760" s="52"/>
      <c r="L2760" s="51"/>
    </row>
    <row r="2761" spans="3:12" ht="21" customHeight="1" x14ac:dyDescent="0.2">
      <c r="C2761" s="128" t="str">
        <f>IF(AND(D2761="",A2761=""),"",IF(ISBLANK(A2761)," ",VLOOKUP(A2761,'Tabla de equipos'!$B$3:$D$107,3,FALSE)))</f>
        <v/>
      </c>
      <c r="E2761" s="130" t="str">
        <f t="shared" si="43"/>
        <v/>
      </c>
      <c r="F2761" s="24"/>
      <c r="H2761" s="52"/>
      <c r="L2761" s="51"/>
    </row>
    <row r="2762" spans="3:12" ht="21" customHeight="1" x14ac:dyDescent="0.2">
      <c r="C2762" s="128" t="str">
        <f>IF(AND(D2762="",A2762=""),"",IF(ISBLANK(A2762)," ",VLOOKUP(A2762,'Tabla de equipos'!$B$3:$D$107,3,FALSE)))</f>
        <v/>
      </c>
      <c r="E2762" s="130" t="str">
        <f t="shared" si="43"/>
        <v/>
      </c>
      <c r="F2762" s="24"/>
      <c r="H2762" s="52"/>
      <c r="L2762" s="51"/>
    </row>
    <row r="2763" spans="3:12" ht="21" customHeight="1" x14ac:dyDescent="0.2">
      <c r="C2763" s="128" t="str">
        <f>IF(AND(D2763="",A2763=""),"",IF(ISBLANK(A2763)," ",VLOOKUP(A2763,'Tabla de equipos'!$B$3:$D$107,3,FALSE)))</f>
        <v/>
      </c>
      <c r="E2763" s="130" t="str">
        <f t="shared" si="43"/>
        <v/>
      </c>
      <c r="F2763" s="24"/>
      <c r="H2763" s="52"/>
      <c r="L2763" s="51"/>
    </row>
    <row r="2764" spans="3:12" ht="21" customHeight="1" x14ac:dyDescent="0.2">
      <c r="C2764" s="128" t="str">
        <f>IF(AND(D2764="",A2764=""),"",IF(ISBLANK(A2764)," ",VLOOKUP(A2764,'Tabla de equipos'!$B$3:$D$107,3,FALSE)))</f>
        <v/>
      </c>
      <c r="E2764" s="130" t="str">
        <f t="shared" si="43"/>
        <v/>
      </c>
      <c r="F2764" s="24"/>
      <c r="H2764" s="52"/>
      <c r="L2764" s="51"/>
    </row>
    <row r="2765" spans="3:12" ht="21" customHeight="1" x14ac:dyDescent="0.2">
      <c r="C2765" s="128" t="str">
        <f>IF(AND(D2765="",A2765=""),"",IF(ISBLANK(A2765)," ",VLOOKUP(A2765,'Tabla de equipos'!$B$3:$D$107,3,FALSE)))</f>
        <v/>
      </c>
      <c r="E2765" s="130" t="str">
        <f t="shared" si="43"/>
        <v/>
      </c>
      <c r="F2765" s="24"/>
      <c r="H2765" s="52"/>
      <c r="L2765" s="51"/>
    </row>
    <row r="2766" spans="3:12" ht="21" customHeight="1" x14ac:dyDescent="0.2">
      <c r="C2766" s="128" t="str">
        <f>IF(AND(D2766="",A2766=""),"",IF(ISBLANK(A2766)," ",VLOOKUP(A2766,'Tabla de equipos'!$B$3:$D$107,3,FALSE)))</f>
        <v/>
      </c>
      <c r="E2766" s="130" t="str">
        <f t="shared" si="43"/>
        <v/>
      </c>
      <c r="F2766" s="24"/>
      <c r="H2766" s="52"/>
      <c r="L2766" s="51"/>
    </row>
    <row r="2767" spans="3:12" ht="21" customHeight="1" x14ac:dyDescent="0.2">
      <c r="C2767" s="128" t="str">
        <f>IF(AND(D2767="",A2767=""),"",IF(ISBLANK(A2767)," ",VLOOKUP(A2767,'Tabla de equipos'!$B$3:$D$107,3,FALSE)))</f>
        <v/>
      </c>
      <c r="E2767" s="130" t="str">
        <f t="shared" si="43"/>
        <v/>
      </c>
      <c r="F2767" s="24"/>
      <c r="H2767" s="52"/>
      <c r="L2767" s="51"/>
    </row>
    <row r="2768" spans="3:12" ht="21" customHeight="1" x14ac:dyDescent="0.2">
      <c r="C2768" s="128" t="str">
        <f>IF(AND(D2768="",A2768=""),"",IF(ISBLANK(A2768)," ",VLOOKUP(A2768,'Tabla de equipos'!$B$3:$D$107,3,FALSE)))</f>
        <v/>
      </c>
      <c r="E2768" s="130" t="str">
        <f t="shared" si="43"/>
        <v/>
      </c>
      <c r="F2768" s="24"/>
      <c r="H2768" s="52"/>
      <c r="L2768" s="51"/>
    </row>
    <row r="2769" spans="3:12" ht="21" customHeight="1" x14ac:dyDescent="0.2">
      <c r="C2769" s="128" t="str">
        <f>IF(AND(D2769="",A2769=""),"",IF(ISBLANK(A2769)," ",VLOOKUP(A2769,'Tabla de equipos'!$B$3:$D$107,3,FALSE)))</f>
        <v/>
      </c>
      <c r="E2769" s="130" t="str">
        <f t="shared" si="43"/>
        <v/>
      </c>
      <c r="F2769" s="24"/>
      <c r="H2769" s="52"/>
      <c r="L2769" s="51"/>
    </row>
    <row r="2770" spans="3:12" ht="21" customHeight="1" x14ac:dyDescent="0.2">
      <c r="C2770" s="128" t="str">
        <f>IF(AND(D2770="",A2770=""),"",IF(ISBLANK(A2770)," ",VLOOKUP(A2770,'Tabla de equipos'!$B$3:$D$107,3,FALSE)))</f>
        <v/>
      </c>
      <c r="E2770" s="130" t="str">
        <f t="shared" ref="E2770:E2833" si="44">IF(AND(D2770="",A2770=""),"",IF(AND(A2770="",D2770&gt;0),"Falta especificar equipo/soporte",IF(AND(D2770&gt;0,A2770&lt;&gt;""),"","Falta incluir unidades")))</f>
        <v/>
      </c>
      <c r="F2770" s="24"/>
      <c r="H2770" s="52"/>
      <c r="L2770" s="51"/>
    </row>
    <row r="2771" spans="3:12" ht="21" customHeight="1" x14ac:dyDescent="0.2">
      <c r="C2771" s="128" t="str">
        <f>IF(AND(D2771="",A2771=""),"",IF(ISBLANK(A2771)," ",VLOOKUP(A2771,'Tabla de equipos'!$B$3:$D$107,3,FALSE)))</f>
        <v/>
      </c>
      <c r="E2771" s="130" t="str">
        <f t="shared" si="44"/>
        <v/>
      </c>
      <c r="F2771" s="24"/>
      <c r="H2771" s="52"/>
      <c r="L2771" s="51"/>
    </row>
    <row r="2772" spans="3:12" ht="21" customHeight="1" x14ac:dyDescent="0.2">
      <c r="C2772" s="128" t="str">
        <f>IF(AND(D2772="",A2772=""),"",IF(ISBLANK(A2772)," ",VLOOKUP(A2772,'Tabla de equipos'!$B$3:$D$107,3,FALSE)))</f>
        <v/>
      </c>
      <c r="E2772" s="130" t="str">
        <f t="shared" si="44"/>
        <v/>
      </c>
      <c r="F2772" s="24"/>
      <c r="H2772" s="52"/>
      <c r="L2772" s="51"/>
    </row>
    <row r="2773" spans="3:12" ht="21" customHeight="1" x14ac:dyDescent="0.2">
      <c r="C2773" s="128" t="str">
        <f>IF(AND(D2773="",A2773=""),"",IF(ISBLANK(A2773)," ",VLOOKUP(A2773,'Tabla de equipos'!$B$3:$D$107,3,FALSE)))</f>
        <v/>
      </c>
      <c r="E2773" s="130" t="str">
        <f t="shared" si="44"/>
        <v/>
      </c>
      <c r="F2773" s="24"/>
      <c r="H2773" s="52"/>
      <c r="L2773" s="51"/>
    </row>
    <row r="2774" spans="3:12" ht="21" customHeight="1" x14ac:dyDescent="0.2">
      <c r="C2774" s="128" t="str">
        <f>IF(AND(D2774="",A2774=""),"",IF(ISBLANK(A2774)," ",VLOOKUP(A2774,'Tabla de equipos'!$B$3:$D$107,3,FALSE)))</f>
        <v/>
      </c>
      <c r="E2774" s="130" t="str">
        <f t="shared" si="44"/>
        <v/>
      </c>
      <c r="F2774" s="24"/>
      <c r="H2774" s="52"/>
      <c r="L2774" s="51"/>
    </row>
    <row r="2775" spans="3:12" ht="21" customHeight="1" x14ac:dyDescent="0.2">
      <c r="C2775" s="128" t="str">
        <f>IF(AND(D2775="",A2775=""),"",IF(ISBLANK(A2775)," ",VLOOKUP(A2775,'Tabla de equipos'!$B$3:$D$107,3,FALSE)))</f>
        <v/>
      </c>
      <c r="E2775" s="130" t="str">
        <f t="shared" si="44"/>
        <v/>
      </c>
      <c r="F2775" s="24"/>
      <c r="H2775" s="52"/>
      <c r="L2775" s="51"/>
    </row>
    <row r="2776" spans="3:12" ht="21" customHeight="1" x14ac:dyDescent="0.2">
      <c r="C2776" s="128" t="str">
        <f>IF(AND(D2776="",A2776=""),"",IF(ISBLANK(A2776)," ",VLOOKUP(A2776,'Tabla de equipos'!$B$3:$D$107,3,FALSE)))</f>
        <v/>
      </c>
      <c r="E2776" s="130" t="str">
        <f t="shared" si="44"/>
        <v/>
      </c>
      <c r="F2776" s="24"/>
      <c r="H2776" s="52"/>
      <c r="L2776" s="51"/>
    </row>
    <row r="2777" spans="3:12" ht="21" customHeight="1" x14ac:dyDescent="0.2">
      <c r="C2777" s="128" t="str">
        <f>IF(AND(D2777="",A2777=""),"",IF(ISBLANK(A2777)," ",VLOOKUP(A2777,'Tabla de equipos'!$B$3:$D$107,3,FALSE)))</f>
        <v/>
      </c>
      <c r="E2777" s="130" t="str">
        <f t="shared" si="44"/>
        <v/>
      </c>
      <c r="F2777" s="24"/>
      <c r="H2777" s="52"/>
      <c r="L2777" s="51"/>
    </row>
    <row r="2778" spans="3:12" ht="21" customHeight="1" x14ac:dyDescent="0.2">
      <c r="C2778" s="128" t="str">
        <f>IF(AND(D2778="",A2778=""),"",IF(ISBLANK(A2778)," ",VLOOKUP(A2778,'Tabla de equipos'!$B$3:$D$107,3,FALSE)))</f>
        <v/>
      </c>
      <c r="E2778" s="130" t="str">
        <f t="shared" si="44"/>
        <v/>
      </c>
      <c r="F2778" s="24"/>
      <c r="H2778" s="52"/>
      <c r="L2778" s="51"/>
    </row>
    <row r="2779" spans="3:12" ht="21" customHeight="1" x14ac:dyDescent="0.2">
      <c r="C2779" s="128" t="str">
        <f>IF(AND(D2779="",A2779=""),"",IF(ISBLANK(A2779)," ",VLOOKUP(A2779,'Tabla de equipos'!$B$3:$D$107,3,FALSE)))</f>
        <v/>
      </c>
      <c r="E2779" s="130" t="str">
        <f t="shared" si="44"/>
        <v/>
      </c>
      <c r="F2779" s="24"/>
      <c r="H2779" s="52"/>
      <c r="L2779" s="51"/>
    </row>
    <row r="2780" spans="3:12" ht="21" customHeight="1" x14ac:dyDescent="0.2">
      <c r="C2780" s="128" t="str">
        <f>IF(AND(D2780="",A2780=""),"",IF(ISBLANK(A2780)," ",VLOOKUP(A2780,'Tabla de equipos'!$B$3:$D$107,3,FALSE)))</f>
        <v/>
      </c>
      <c r="E2780" s="130" t="str">
        <f t="shared" si="44"/>
        <v/>
      </c>
      <c r="F2780" s="24"/>
      <c r="H2780" s="52"/>
      <c r="L2780" s="51"/>
    </row>
    <row r="2781" spans="3:12" ht="21" customHeight="1" x14ac:dyDescent="0.2">
      <c r="C2781" s="128" t="str">
        <f>IF(AND(D2781="",A2781=""),"",IF(ISBLANK(A2781)," ",VLOOKUP(A2781,'Tabla de equipos'!$B$3:$D$107,3,FALSE)))</f>
        <v/>
      </c>
      <c r="E2781" s="130" t="str">
        <f t="shared" si="44"/>
        <v/>
      </c>
      <c r="F2781" s="24"/>
      <c r="H2781" s="52"/>
      <c r="L2781" s="51"/>
    </row>
    <row r="2782" spans="3:12" ht="21" customHeight="1" x14ac:dyDescent="0.2">
      <c r="C2782" s="128" t="str">
        <f>IF(AND(D2782="",A2782=""),"",IF(ISBLANK(A2782)," ",VLOOKUP(A2782,'Tabla de equipos'!$B$3:$D$107,3,FALSE)))</f>
        <v/>
      </c>
      <c r="E2782" s="130" t="str">
        <f t="shared" si="44"/>
        <v/>
      </c>
      <c r="F2782" s="24"/>
      <c r="H2782" s="52"/>
      <c r="L2782" s="51"/>
    </row>
    <row r="2783" spans="3:12" ht="21" customHeight="1" x14ac:dyDescent="0.2">
      <c r="C2783" s="128" t="str">
        <f>IF(AND(D2783="",A2783=""),"",IF(ISBLANK(A2783)," ",VLOOKUP(A2783,'Tabla de equipos'!$B$3:$D$107,3,FALSE)))</f>
        <v/>
      </c>
      <c r="E2783" s="130" t="str">
        <f t="shared" si="44"/>
        <v/>
      </c>
      <c r="F2783" s="24"/>
      <c r="H2783" s="52"/>
      <c r="L2783" s="51"/>
    </row>
    <row r="2784" spans="3:12" ht="21" customHeight="1" x14ac:dyDescent="0.2">
      <c r="C2784" s="128" t="str">
        <f>IF(AND(D2784="",A2784=""),"",IF(ISBLANK(A2784)," ",VLOOKUP(A2784,'Tabla de equipos'!$B$3:$D$107,3,FALSE)))</f>
        <v/>
      </c>
      <c r="E2784" s="130" t="str">
        <f t="shared" si="44"/>
        <v/>
      </c>
      <c r="F2784" s="24"/>
      <c r="H2784" s="52"/>
      <c r="L2784" s="51"/>
    </row>
    <row r="2785" spans="3:12" ht="21" customHeight="1" x14ac:dyDescent="0.2">
      <c r="C2785" s="128" t="str">
        <f>IF(AND(D2785="",A2785=""),"",IF(ISBLANK(A2785)," ",VLOOKUP(A2785,'Tabla de equipos'!$B$3:$D$107,3,FALSE)))</f>
        <v/>
      </c>
      <c r="E2785" s="130" t="str">
        <f t="shared" si="44"/>
        <v/>
      </c>
      <c r="F2785" s="24"/>
      <c r="H2785" s="52"/>
      <c r="L2785" s="51"/>
    </row>
    <row r="2786" spans="3:12" ht="21" customHeight="1" x14ac:dyDescent="0.2">
      <c r="C2786" s="128" t="str">
        <f>IF(AND(D2786="",A2786=""),"",IF(ISBLANK(A2786)," ",VLOOKUP(A2786,'Tabla de equipos'!$B$3:$D$107,3,FALSE)))</f>
        <v/>
      </c>
      <c r="E2786" s="130" t="str">
        <f t="shared" si="44"/>
        <v/>
      </c>
      <c r="F2786" s="24"/>
      <c r="H2786" s="52"/>
      <c r="L2786" s="51"/>
    </row>
    <row r="2787" spans="3:12" ht="21" customHeight="1" x14ac:dyDescent="0.2">
      <c r="C2787" s="128" t="str">
        <f>IF(AND(D2787="",A2787=""),"",IF(ISBLANK(A2787)," ",VLOOKUP(A2787,'Tabla de equipos'!$B$3:$D$107,3,FALSE)))</f>
        <v/>
      </c>
      <c r="E2787" s="130" t="str">
        <f t="shared" si="44"/>
        <v/>
      </c>
      <c r="F2787" s="24"/>
      <c r="H2787" s="52"/>
      <c r="L2787" s="51"/>
    </row>
    <row r="2788" spans="3:12" ht="21" customHeight="1" x14ac:dyDescent="0.2">
      <c r="C2788" s="128" t="str">
        <f>IF(AND(D2788="",A2788=""),"",IF(ISBLANK(A2788)," ",VLOOKUP(A2788,'Tabla de equipos'!$B$3:$D$107,3,FALSE)))</f>
        <v/>
      </c>
      <c r="E2788" s="130" t="str">
        <f t="shared" si="44"/>
        <v/>
      </c>
      <c r="F2788" s="24"/>
      <c r="H2788" s="52"/>
      <c r="L2788" s="51"/>
    </row>
    <row r="2789" spans="3:12" ht="21" customHeight="1" x14ac:dyDescent="0.2">
      <c r="C2789" s="128" t="str">
        <f>IF(AND(D2789="",A2789=""),"",IF(ISBLANK(A2789)," ",VLOOKUP(A2789,'Tabla de equipos'!$B$3:$D$107,3,FALSE)))</f>
        <v/>
      </c>
      <c r="E2789" s="130" t="str">
        <f t="shared" si="44"/>
        <v/>
      </c>
      <c r="F2789" s="24"/>
      <c r="H2789" s="52"/>
      <c r="L2789" s="51"/>
    </row>
    <row r="2790" spans="3:12" ht="21" customHeight="1" x14ac:dyDescent="0.2">
      <c r="C2790" s="128" t="str">
        <f>IF(AND(D2790="",A2790=""),"",IF(ISBLANK(A2790)," ",VLOOKUP(A2790,'Tabla de equipos'!$B$3:$D$107,3,FALSE)))</f>
        <v/>
      </c>
      <c r="E2790" s="130" t="str">
        <f t="shared" si="44"/>
        <v/>
      </c>
      <c r="F2790" s="24"/>
      <c r="H2790" s="52"/>
      <c r="L2790" s="51"/>
    </row>
    <row r="2791" spans="3:12" ht="21" customHeight="1" x14ac:dyDescent="0.2">
      <c r="C2791" s="128" t="str">
        <f>IF(AND(D2791="",A2791=""),"",IF(ISBLANK(A2791)," ",VLOOKUP(A2791,'Tabla de equipos'!$B$3:$D$107,3,FALSE)))</f>
        <v/>
      </c>
      <c r="E2791" s="130" t="str">
        <f t="shared" si="44"/>
        <v/>
      </c>
      <c r="F2791" s="24"/>
      <c r="H2791" s="52"/>
      <c r="L2791" s="51"/>
    </row>
    <row r="2792" spans="3:12" ht="21" customHeight="1" x14ac:dyDescent="0.2">
      <c r="C2792" s="128" t="str">
        <f>IF(AND(D2792="",A2792=""),"",IF(ISBLANK(A2792)," ",VLOOKUP(A2792,'Tabla de equipos'!$B$3:$D$107,3,FALSE)))</f>
        <v/>
      </c>
      <c r="E2792" s="130" t="str">
        <f t="shared" si="44"/>
        <v/>
      </c>
      <c r="F2792" s="24"/>
      <c r="H2792" s="52"/>
      <c r="L2792" s="51"/>
    </row>
    <row r="2793" spans="3:12" ht="21" customHeight="1" x14ac:dyDescent="0.2">
      <c r="C2793" s="128" t="str">
        <f>IF(AND(D2793="",A2793=""),"",IF(ISBLANK(A2793)," ",VLOOKUP(A2793,'Tabla de equipos'!$B$3:$D$107,3,FALSE)))</f>
        <v/>
      </c>
      <c r="E2793" s="130" t="str">
        <f t="shared" si="44"/>
        <v/>
      </c>
      <c r="F2793" s="24"/>
      <c r="H2793" s="52"/>
      <c r="L2793" s="51"/>
    </row>
    <row r="2794" spans="3:12" ht="21" customHeight="1" x14ac:dyDescent="0.2">
      <c r="C2794" s="128" t="str">
        <f>IF(AND(D2794="",A2794=""),"",IF(ISBLANK(A2794)," ",VLOOKUP(A2794,'Tabla de equipos'!$B$3:$D$107,3,FALSE)))</f>
        <v/>
      </c>
      <c r="E2794" s="130" t="str">
        <f t="shared" si="44"/>
        <v/>
      </c>
      <c r="F2794" s="24"/>
      <c r="H2794" s="52"/>
      <c r="L2794" s="51"/>
    </row>
    <row r="2795" spans="3:12" ht="21" customHeight="1" x14ac:dyDescent="0.2">
      <c r="C2795" s="128" t="str">
        <f>IF(AND(D2795="",A2795=""),"",IF(ISBLANK(A2795)," ",VLOOKUP(A2795,'Tabla de equipos'!$B$3:$D$107,3,FALSE)))</f>
        <v/>
      </c>
      <c r="E2795" s="130" t="str">
        <f t="shared" si="44"/>
        <v/>
      </c>
      <c r="F2795" s="24"/>
      <c r="H2795" s="52"/>
      <c r="L2795" s="51"/>
    </row>
    <row r="2796" spans="3:12" ht="21" customHeight="1" x14ac:dyDescent="0.2">
      <c r="C2796" s="128" t="str">
        <f>IF(AND(D2796="",A2796=""),"",IF(ISBLANK(A2796)," ",VLOOKUP(A2796,'Tabla de equipos'!$B$3:$D$107,3,FALSE)))</f>
        <v/>
      </c>
      <c r="E2796" s="130" t="str">
        <f t="shared" si="44"/>
        <v/>
      </c>
      <c r="F2796" s="24"/>
      <c r="H2796" s="52"/>
      <c r="L2796" s="51"/>
    </row>
    <row r="2797" spans="3:12" ht="21" customHeight="1" x14ac:dyDescent="0.2">
      <c r="C2797" s="128" t="str">
        <f>IF(AND(D2797="",A2797=""),"",IF(ISBLANK(A2797)," ",VLOOKUP(A2797,'Tabla de equipos'!$B$3:$D$107,3,FALSE)))</f>
        <v/>
      </c>
      <c r="E2797" s="130" t="str">
        <f t="shared" si="44"/>
        <v/>
      </c>
      <c r="F2797" s="24"/>
      <c r="H2797" s="52"/>
      <c r="L2797" s="51"/>
    </row>
    <row r="2798" spans="3:12" ht="21" customHeight="1" x14ac:dyDescent="0.2">
      <c r="C2798" s="128" t="str">
        <f>IF(AND(D2798="",A2798=""),"",IF(ISBLANK(A2798)," ",VLOOKUP(A2798,'Tabla de equipos'!$B$3:$D$107,3,FALSE)))</f>
        <v/>
      </c>
      <c r="E2798" s="130" t="str">
        <f t="shared" si="44"/>
        <v/>
      </c>
      <c r="F2798" s="24"/>
      <c r="H2798" s="52"/>
      <c r="L2798" s="51"/>
    </row>
    <row r="2799" spans="3:12" ht="21" customHeight="1" x14ac:dyDescent="0.2">
      <c r="C2799" s="128" t="str">
        <f>IF(AND(D2799="",A2799=""),"",IF(ISBLANK(A2799)," ",VLOOKUP(A2799,'Tabla de equipos'!$B$3:$D$107,3,FALSE)))</f>
        <v/>
      </c>
      <c r="E2799" s="130" t="str">
        <f t="shared" si="44"/>
        <v/>
      </c>
      <c r="F2799" s="24"/>
      <c r="H2799" s="52"/>
      <c r="L2799" s="51"/>
    </row>
    <row r="2800" spans="3:12" ht="21" customHeight="1" x14ac:dyDescent="0.2">
      <c r="C2800" s="128" t="str">
        <f>IF(AND(D2800="",A2800=""),"",IF(ISBLANK(A2800)," ",VLOOKUP(A2800,'Tabla de equipos'!$B$3:$D$107,3,FALSE)))</f>
        <v/>
      </c>
      <c r="E2800" s="130" t="str">
        <f t="shared" si="44"/>
        <v/>
      </c>
      <c r="F2800" s="24"/>
      <c r="H2800" s="52"/>
      <c r="L2800" s="51"/>
    </row>
    <row r="2801" spans="3:12" ht="21" customHeight="1" x14ac:dyDescent="0.2">
      <c r="C2801" s="128" t="str">
        <f>IF(AND(D2801="",A2801=""),"",IF(ISBLANK(A2801)," ",VLOOKUP(A2801,'Tabla de equipos'!$B$3:$D$107,3,FALSE)))</f>
        <v/>
      </c>
      <c r="E2801" s="130" t="str">
        <f t="shared" si="44"/>
        <v/>
      </c>
      <c r="F2801" s="24"/>
      <c r="H2801" s="52"/>
      <c r="L2801" s="51"/>
    </row>
    <row r="2802" spans="3:12" ht="21" customHeight="1" x14ac:dyDescent="0.2">
      <c r="C2802" s="128" t="str">
        <f>IF(AND(D2802="",A2802=""),"",IF(ISBLANK(A2802)," ",VLOOKUP(A2802,'Tabla de equipos'!$B$3:$D$107,3,FALSE)))</f>
        <v/>
      </c>
      <c r="E2802" s="130" t="str">
        <f t="shared" si="44"/>
        <v/>
      </c>
      <c r="F2802" s="24"/>
      <c r="H2802" s="52"/>
      <c r="L2802" s="51"/>
    </row>
    <row r="2803" spans="3:12" ht="21" customHeight="1" x14ac:dyDescent="0.2">
      <c r="C2803" s="128" t="str">
        <f>IF(AND(D2803="",A2803=""),"",IF(ISBLANK(A2803)," ",VLOOKUP(A2803,'Tabla de equipos'!$B$3:$D$107,3,FALSE)))</f>
        <v/>
      </c>
      <c r="E2803" s="130" t="str">
        <f t="shared" si="44"/>
        <v/>
      </c>
      <c r="F2803" s="24"/>
      <c r="H2803" s="52"/>
      <c r="L2803" s="51"/>
    </row>
    <row r="2804" spans="3:12" ht="21" customHeight="1" x14ac:dyDescent="0.2">
      <c r="C2804" s="128" t="str">
        <f>IF(AND(D2804="",A2804=""),"",IF(ISBLANK(A2804)," ",VLOOKUP(A2804,'Tabla de equipos'!$B$3:$D$107,3,FALSE)))</f>
        <v/>
      </c>
      <c r="E2804" s="130" t="str">
        <f t="shared" si="44"/>
        <v/>
      </c>
      <c r="F2804" s="24"/>
      <c r="H2804" s="52"/>
      <c r="L2804" s="51"/>
    </row>
    <row r="2805" spans="3:12" ht="21" customHeight="1" x14ac:dyDescent="0.2">
      <c r="C2805" s="128" t="str">
        <f>IF(AND(D2805="",A2805=""),"",IF(ISBLANK(A2805)," ",VLOOKUP(A2805,'Tabla de equipos'!$B$3:$D$107,3,FALSE)))</f>
        <v/>
      </c>
      <c r="E2805" s="130" t="str">
        <f t="shared" si="44"/>
        <v/>
      </c>
      <c r="F2805" s="24"/>
      <c r="H2805" s="52"/>
      <c r="L2805" s="51"/>
    </row>
    <row r="2806" spans="3:12" ht="21" customHeight="1" x14ac:dyDescent="0.2">
      <c r="C2806" s="128" t="str">
        <f>IF(AND(D2806="",A2806=""),"",IF(ISBLANK(A2806)," ",VLOOKUP(A2806,'Tabla de equipos'!$B$3:$D$107,3,FALSE)))</f>
        <v/>
      </c>
      <c r="E2806" s="130" t="str">
        <f t="shared" si="44"/>
        <v/>
      </c>
      <c r="F2806" s="24"/>
      <c r="H2806" s="52"/>
      <c r="L2806" s="51"/>
    </row>
    <row r="2807" spans="3:12" ht="21" customHeight="1" x14ac:dyDescent="0.2">
      <c r="C2807" s="128" t="str">
        <f>IF(AND(D2807="",A2807=""),"",IF(ISBLANK(A2807)," ",VLOOKUP(A2807,'Tabla de equipos'!$B$3:$D$107,3,FALSE)))</f>
        <v/>
      </c>
      <c r="E2807" s="130" t="str">
        <f t="shared" si="44"/>
        <v/>
      </c>
      <c r="F2807" s="24"/>
      <c r="H2807" s="52"/>
      <c r="L2807" s="51"/>
    </row>
    <row r="2808" spans="3:12" ht="21" customHeight="1" x14ac:dyDescent="0.2">
      <c r="C2808" s="128" t="str">
        <f>IF(AND(D2808="",A2808=""),"",IF(ISBLANK(A2808)," ",VLOOKUP(A2808,'Tabla de equipos'!$B$3:$D$107,3,FALSE)))</f>
        <v/>
      </c>
      <c r="E2808" s="130" t="str">
        <f t="shared" si="44"/>
        <v/>
      </c>
      <c r="F2808" s="24"/>
      <c r="H2808" s="52"/>
      <c r="L2808" s="51"/>
    </row>
    <row r="2809" spans="3:12" ht="21" customHeight="1" x14ac:dyDescent="0.2">
      <c r="C2809" s="128" t="str">
        <f>IF(AND(D2809="",A2809=""),"",IF(ISBLANK(A2809)," ",VLOOKUP(A2809,'Tabla de equipos'!$B$3:$D$107,3,FALSE)))</f>
        <v/>
      </c>
      <c r="E2809" s="130" t="str">
        <f t="shared" si="44"/>
        <v/>
      </c>
      <c r="F2809" s="24"/>
      <c r="H2809" s="52"/>
      <c r="L2809" s="51"/>
    </row>
    <row r="2810" spans="3:12" ht="21" customHeight="1" x14ac:dyDescent="0.2">
      <c r="C2810" s="128" t="str">
        <f>IF(AND(D2810="",A2810=""),"",IF(ISBLANK(A2810)," ",VLOOKUP(A2810,'Tabla de equipos'!$B$3:$D$107,3,FALSE)))</f>
        <v/>
      </c>
      <c r="E2810" s="130" t="str">
        <f t="shared" si="44"/>
        <v/>
      </c>
      <c r="F2810" s="24"/>
      <c r="H2810" s="52"/>
      <c r="L2810" s="51"/>
    </row>
    <row r="2811" spans="3:12" ht="21" customHeight="1" x14ac:dyDescent="0.2">
      <c r="C2811" s="128" t="str">
        <f>IF(AND(D2811="",A2811=""),"",IF(ISBLANK(A2811)," ",VLOOKUP(A2811,'Tabla de equipos'!$B$3:$D$107,3,FALSE)))</f>
        <v/>
      </c>
      <c r="E2811" s="130" t="str">
        <f t="shared" si="44"/>
        <v/>
      </c>
      <c r="F2811" s="24"/>
      <c r="H2811" s="52"/>
      <c r="L2811" s="51"/>
    </row>
    <row r="2812" spans="3:12" ht="21" customHeight="1" x14ac:dyDescent="0.2">
      <c r="C2812" s="128" t="str">
        <f>IF(AND(D2812="",A2812=""),"",IF(ISBLANK(A2812)," ",VLOOKUP(A2812,'Tabla de equipos'!$B$3:$D$107,3,FALSE)))</f>
        <v/>
      </c>
      <c r="E2812" s="130" t="str">
        <f t="shared" si="44"/>
        <v/>
      </c>
      <c r="F2812" s="24"/>
      <c r="H2812" s="52"/>
      <c r="L2812" s="51"/>
    </row>
    <row r="2813" spans="3:12" ht="21" customHeight="1" x14ac:dyDescent="0.2">
      <c r="C2813" s="128" t="str">
        <f>IF(AND(D2813="",A2813=""),"",IF(ISBLANK(A2813)," ",VLOOKUP(A2813,'Tabla de equipos'!$B$3:$D$107,3,FALSE)))</f>
        <v/>
      </c>
      <c r="E2813" s="130" t="str">
        <f t="shared" si="44"/>
        <v/>
      </c>
      <c r="F2813" s="24"/>
      <c r="H2813" s="52"/>
      <c r="L2813" s="51"/>
    </row>
    <row r="2814" spans="3:12" ht="21" customHeight="1" x14ac:dyDescent="0.2">
      <c r="C2814" s="128" t="str">
        <f>IF(AND(D2814="",A2814=""),"",IF(ISBLANK(A2814)," ",VLOOKUP(A2814,'Tabla de equipos'!$B$3:$D$107,3,FALSE)))</f>
        <v/>
      </c>
      <c r="E2814" s="130" t="str">
        <f t="shared" si="44"/>
        <v/>
      </c>
      <c r="F2814" s="24"/>
      <c r="H2814" s="52"/>
      <c r="L2814" s="51"/>
    </row>
    <row r="2815" spans="3:12" ht="21" customHeight="1" x14ac:dyDescent="0.2">
      <c r="C2815" s="128" t="str">
        <f>IF(AND(D2815="",A2815=""),"",IF(ISBLANK(A2815)," ",VLOOKUP(A2815,'Tabla de equipos'!$B$3:$D$107,3,FALSE)))</f>
        <v/>
      </c>
      <c r="E2815" s="130" t="str">
        <f t="shared" si="44"/>
        <v/>
      </c>
      <c r="F2815" s="24"/>
      <c r="H2815" s="52"/>
      <c r="L2815" s="51"/>
    </row>
    <row r="2816" spans="3:12" ht="21" customHeight="1" x14ac:dyDescent="0.2">
      <c r="C2816" s="128" t="str">
        <f>IF(AND(D2816="",A2816=""),"",IF(ISBLANK(A2816)," ",VLOOKUP(A2816,'Tabla de equipos'!$B$3:$D$107,3,FALSE)))</f>
        <v/>
      </c>
      <c r="E2816" s="130" t="str">
        <f t="shared" si="44"/>
        <v/>
      </c>
      <c r="F2816" s="24"/>
      <c r="H2816" s="52"/>
      <c r="L2816" s="51"/>
    </row>
    <row r="2817" spans="3:12" ht="21" customHeight="1" x14ac:dyDescent="0.2">
      <c r="C2817" s="128" t="str">
        <f>IF(AND(D2817="",A2817=""),"",IF(ISBLANK(A2817)," ",VLOOKUP(A2817,'Tabla de equipos'!$B$3:$D$107,3,FALSE)))</f>
        <v/>
      </c>
      <c r="E2817" s="130" t="str">
        <f t="shared" si="44"/>
        <v/>
      </c>
      <c r="F2817" s="24"/>
      <c r="H2817" s="52"/>
      <c r="L2817" s="51"/>
    </row>
    <row r="2818" spans="3:12" ht="21" customHeight="1" x14ac:dyDescent="0.2">
      <c r="C2818" s="128" t="str">
        <f>IF(AND(D2818="",A2818=""),"",IF(ISBLANK(A2818)," ",VLOOKUP(A2818,'Tabla de equipos'!$B$3:$D$107,3,FALSE)))</f>
        <v/>
      </c>
      <c r="E2818" s="130" t="str">
        <f t="shared" si="44"/>
        <v/>
      </c>
      <c r="F2818" s="24"/>
      <c r="H2818" s="52"/>
      <c r="L2818" s="51"/>
    </row>
    <row r="2819" spans="3:12" ht="21" customHeight="1" x14ac:dyDescent="0.2">
      <c r="C2819" s="128" t="str">
        <f>IF(AND(D2819="",A2819=""),"",IF(ISBLANK(A2819)," ",VLOOKUP(A2819,'Tabla de equipos'!$B$3:$D$107,3,FALSE)))</f>
        <v/>
      </c>
      <c r="E2819" s="130" t="str">
        <f t="shared" si="44"/>
        <v/>
      </c>
      <c r="F2819" s="24"/>
      <c r="H2819" s="52"/>
      <c r="L2819" s="51"/>
    </row>
    <row r="2820" spans="3:12" ht="21" customHeight="1" x14ac:dyDescent="0.2">
      <c r="C2820" s="128" t="str">
        <f>IF(AND(D2820="",A2820=""),"",IF(ISBLANK(A2820)," ",VLOOKUP(A2820,'Tabla de equipos'!$B$3:$D$107,3,FALSE)))</f>
        <v/>
      </c>
      <c r="E2820" s="130" t="str">
        <f t="shared" si="44"/>
        <v/>
      </c>
      <c r="F2820" s="24"/>
      <c r="H2820" s="52"/>
      <c r="L2820" s="51"/>
    </row>
    <row r="2821" spans="3:12" ht="21" customHeight="1" x14ac:dyDescent="0.2">
      <c r="C2821" s="128" t="str">
        <f>IF(AND(D2821="",A2821=""),"",IF(ISBLANK(A2821)," ",VLOOKUP(A2821,'Tabla de equipos'!$B$3:$D$107,3,FALSE)))</f>
        <v/>
      </c>
      <c r="E2821" s="130" t="str">
        <f t="shared" si="44"/>
        <v/>
      </c>
      <c r="F2821" s="24"/>
      <c r="H2821" s="52"/>
      <c r="L2821" s="51"/>
    </row>
    <row r="2822" spans="3:12" ht="21" customHeight="1" x14ac:dyDescent="0.2">
      <c r="C2822" s="128" t="str">
        <f>IF(AND(D2822="",A2822=""),"",IF(ISBLANK(A2822)," ",VLOOKUP(A2822,'Tabla de equipos'!$B$3:$D$107,3,FALSE)))</f>
        <v/>
      </c>
      <c r="E2822" s="130" t="str">
        <f t="shared" si="44"/>
        <v/>
      </c>
      <c r="F2822" s="24"/>
      <c r="H2822" s="52"/>
      <c r="L2822" s="51"/>
    </row>
    <row r="2823" spans="3:12" ht="21" customHeight="1" x14ac:dyDescent="0.2">
      <c r="C2823" s="128" t="str">
        <f>IF(AND(D2823="",A2823=""),"",IF(ISBLANK(A2823)," ",VLOOKUP(A2823,'Tabla de equipos'!$B$3:$D$107,3,FALSE)))</f>
        <v/>
      </c>
      <c r="E2823" s="130" t="str">
        <f t="shared" si="44"/>
        <v/>
      </c>
      <c r="F2823" s="24"/>
      <c r="H2823" s="52"/>
      <c r="L2823" s="51"/>
    </row>
    <row r="2824" spans="3:12" ht="21" customHeight="1" x14ac:dyDescent="0.2">
      <c r="C2824" s="128" t="str">
        <f>IF(AND(D2824="",A2824=""),"",IF(ISBLANK(A2824)," ",VLOOKUP(A2824,'Tabla de equipos'!$B$3:$D$107,3,FALSE)))</f>
        <v/>
      </c>
      <c r="E2824" s="130" t="str">
        <f t="shared" si="44"/>
        <v/>
      </c>
      <c r="F2824" s="24"/>
      <c r="H2824" s="52"/>
      <c r="L2824" s="51"/>
    </row>
    <row r="2825" spans="3:12" ht="21" customHeight="1" x14ac:dyDescent="0.2">
      <c r="C2825" s="128" t="str">
        <f>IF(AND(D2825="",A2825=""),"",IF(ISBLANK(A2825)," ",VLOOKUP(A2825,'Tabla de equipos'!$B$3:$D$107,3,FALSE)))</f>
        <v/>
      </c>
      <c r="E2825" s="130" t="str">
        <f t="shared" si="44"/>
        <v/>
      </c>
      <c r="F2825" s="24"/>
      <c r="H2825" s="52"/>
      <c r="L2825" s="51"/>
    </row>
    <row r="2826" spans="3:12" ht="21" customHeight="1" x14ac:dyDescent="0.2">
      <c r="C2826" s="128" t="str">
        <f>IF(AND(D2826="",A2826=""),"",IF(ISBLANK(A2826)," ",VLOOKUP(A2826,'Tabla de equipos'!$B$3:$D$107,3,FALSE)))</f>
        <v/>
      </c>
      <c r="E2826" s="130" t="str">
        <f t="shared" si="44"/>
        <v/>
      </c>
      <c r="F2826" s="24"/>
      <c r="H2826" s="52"/>
      <c r="L2826" s="51"/>
    </row>
    <row r="2827" spans="3:12" ht="21" customHeight="1" x14ac:dyDescent="0.2">
      <c r="C2827" s="128" t="str">
        <f>IF(AND(D2827="",A2827=""),"",IF(ISBLANK(A2827)," ",VLOOKUP(A2827,'Tabla de equipos'!$B$3:$D$107,3,FALSE)))</f>
        <v/>
      </c>
      <c r="E2827" s="130" t="str">
        <f t="shared" si="44"/>
        <v/>
      </c>
      <c r="F2827" s="24"/>
      <c r="H2827" s="52"/>
      <c r="L2827" s="51"/>
    </row>
    <row r="2828" spans="3:12" ht="21" customHeight="1" x14ac:dyDescent="0.2">
      <c r="C2828" s="128" t="str">
        <f>IF(AND(D2828="",A2828=""),"",IF(ISBLANK(A2828)," ",VLOOKUP(A2828,'Tabla de equipos'!$B$3:$D$107,3,FALSE)))</f>
        <v/>
      </c>
      <c r="E2828" s="130" t="str">
        <f t="shared" si="44"/>
        <v/>
      </c>
      <c r="F2828" s="24"/>
      <c r="H2828" s="52"/>
      <c r="L2828" s="51"/>
    </row>
    <row r="2829" spans="3:12" ht="21" customHeight="1" x14ac:dyDescent="0.2">
      <c r="C2829" s="128" t="str">
        <f>IF(AND(D2829="",A2829=""),"",IF(ISBLANK(A2829)," ",VLOOKUP(A2829,'Tabla de equipos'!$B$3:$D$107,3,FALSE)))</f>
        <v/>
      </c>
      <c r="E2829" s="130" t="str">
        <f t="shared" si="44"/>
        <v/>
      </c>
      <c r="F2829" s="24"/>
      <c r="H2829" s="52"/>
      <c r="L2829" s="51"/>
    </row>
    <row r="2830" spans="3:12" ht="21" customHeight="1" x14ac:dyDescent="0.2">
      <c r="C2830" s="128" t="str">
        <f>IF(AND(D2830="",A2830=""),"",IF(ISBLANK(A2830)," ",VLOOKUP(A2830,'Tabla de equipos'!$B$3:$D$107,3,FALSE)))</f>
        <v/>
      </c>
      <c r="E2830" s="130" t="str">
        <f t="shared" si="44"/>
        <v/>
      </c>
      <c r="F2830" s="24"/>
      <c r="H2830" s="52"/>
      <c r="L2830" s="51"/>
    </row>
    <row r="2831" spans="3:12" ht="21" customHeight="1" x14ac:dyDescent="0.2">
      <c r="C2831" s="128" t="str">
        <f>IF(AND(D2831="",A2831=""),"",IF(ISBLANK(A2831)," ",VLOOKUP(A2831,'Tabla de equipos'!$B$3:$D$107,3,FALSE)))</f>
        <v/>
      </c>
      <c r="E2831" s="130" t="str">
        <f t="shared" si="44"/>
        <v/>
      </c>
      <c r="F2831" s="24"/>
      <c r="H2831" s="52"/>
      <c r="L2831" s="51"/>
    </row>
    <row r="2832" spans="3:12" ht="21" customHeight="1" x14ac:dyDescent="0.2">
      <c r="C2832" s="128" t="str">
        <f>IF(AND(D2832="",A2832=""),"",IF(ISBLANK(A2832)," ",VLOOKUP(A2832,'Tabla de equipos'!$B$3:$D$107,3,FALSE)))</f>
        <v/>
      </c>
      <c r="E2832" s="130" t="str">
        <f t="shared" si="44"/>
        <v/>
      </c>
      <c r="F2832" s="24"/>
      <c r="H2832" s="52"/>
      <c r="L2832" s="51"/>
    </row>
    <row r="2833" spans="3:12" ht="21" customHeight="1" x14ac:dyDescent="0.2">
      <c r="C2833" s="128" t="str">
        <f>IF(AND(D2833="",A2833=""),"",IF(ISBLANK(A2833)," ",VLOOKUP(A2833,'Tabla de equipos'!$B$3:$D$107,3,FALSE)))</f>
        <v/>
      </c>
      <c r="E2833" s="130" t="str">
        <f t="shared" si="44"/>
        <v/>
      </c>
      <c r="F2833" s="24"/>
      <c r="H2833" s="52"/>
      <c r="L2833" s="51"/>
    </row>
    <row r="2834" spans="3:12" ht="21" customHeight="1" x14ac:dyDescent="0.2">
      <c r="C2834" s="128" t="str">
        <f>IF(AND(D2834="",A2834=""),"",IF(ISBLANK(A2834)," ",VLOOKUP(A2834,'Tabla de equipos'!$B$3:$D$107,3,FALSE)))</f>
        <v/>
      </c>
      <c r="E2834" s="130" t="str">
        <f t="shared" ref="E2834:E2897" si="45">IF(AND(D2834="",A2834=""),"",IF(AND(A2834="",D2834&gt;0),"Falta especificar equipo/soporte",IF(AND(D2834&gt;0,A2834&lt;&gt;""),"","Falta incluir unidades")))</f>
        <v/>
      </c>
      <c r="F2834" s="24"/>
      <c r="H2834" s="52"/>
      <c r="L2834" s="51"/>
    </row>
    <row r="2835" spans="3:12" ht="21" customHeight="1" x14ac:dyDescent="0.2">
      <c r="C2835" s="128" t="str">
        <f>IF(AND(D2835="",A2835=""),"",IF(ISBLANK(A2835)," ",VLOOKUP(A2835,'Tabla de equipos'!$B$3:$D$107,3,FALSE)))</f>
        <v/>
      </c>
      <c r="E2835" s="130" t="str">
        <f t="shared" si="45"/>
        <v/>
      </c>
      <c r="F2835" s="24"/>
      <c r="H2835" s="52"/>
      <c r="L2835" s="51"/>
    </row>
    <row r="2836" spans="3:12" ht="21" customHeight="1" x14ac:dyDescent="0.2">
      <c r="C2836" s="128" t="str">
        <f>IF(AND(D2836="",A2836=""),"",IF(ISBLANK(A2836)," ",VLOOKUP(A2836,'Tabla de equipos'!$B$3:$D$107,3,FALSE)))</f>
        <v/>
      </c>
      <c r="E2836" s="130" t="str">
        <f t="shared" si="45"/>
        <v/>
      </c>
      <c r="F2836" s="24"/>
      <c r="H2836" s="52"/>
      <c r="L2836" s="51"/>
    </row>
    <row r="2837" spans="3:12" ht="21" customHeight="1" x14ac:dyDescent="0.2">
      <c r="C2837" s="128" t="str">
        <f>IF(AND(D2837="",A2837=""),"",IF(ISBLANK(A2837)," ",VLOOKUP(A2837,'Tabla de equipos'!$B$3:$D$107,3,FALSE)))</f>
        <v/>
      </c>
      <c r="E2837" s="130" t="str">
        <f t="shared" si="45"/>
        <v/>
      </c>
      <c r="F2837" s="24"/>
      <c r="H2837" s="52"/>
      <c r="L2837" s="51"/>
    </row>
    <row r="2838" spans="3:12" ht="21" customHeight="1" x14ac:dyDescent="0.2">
      <c r="C2838" s="128" t="str">
        <f>IF(AND(D2838="",A2838=""),"",IF(ISBLANK(A2838)," ",VLOOKUP(A2838,'Tabla de equipos'!$B$3:$D$107,3,FALSE)))</f>
        <v/>
      </c>
      <c r="E2838" s="130" t="str">
        <f t="shared" si="45"/>
        <v/>
      </c>
      <c r="F2838" s="24"/>
      <c r="H2838" s="52"/>
      <c r="L2838" s="51"/>
    </row>
    <row r="2839" spans="3:12" ht="21" customHeight="1" x14ac:dyDescent="0.2">
      <c r="C2839" s="128" t="str">
        <f>IF(AND(D2839="",A2839=""),"",IF(ISBLANK(A2839)," ",VLOOKUP(A2839,'Tabla de equipos'!$B$3:$D$107,3,FALSE)))</f>
        <v/>
      </c>
      <c r="E2839" s="130" t="str">
        <f t="shared" si="45"/>
        <v/>
      </c>
      <c r="F2839" s="24"/>
      <c r="H2839" s="52"/>
      <c r="L2839" s="51"/>
    </row>
    <row r="2840" spans="3:12" ht="21" customHeight="1" x14ac:dyDescent="0.2">
      <c r="C2840" s="128" t="str">
        <f>IF(AND(D2840="",A2840=""),"",IF(ISBLANK(A2840)," ",VLOOKUP(A2840,'Tabla de equipos'!$B$3:$D$107,3,FALSE)))</f>
        <v/>
      </c>
      <c r="E2840" s="130" t="str">
        <f t="shared" si="45"/>
        <v/>
      </c>
      <c r="F2840" s="24"/>
      <c r="H2840" s="52"/>
      <c r="L2840" s="51"/>
    </row>
    <row r="2841" spans="3:12" ht="21" customHeight="1" x14ac:dyDescent="0.2">
      <c r="C2841" s="128" t="str">
        <f>IF(AND(D2841="",A2841=""),"",IF(ISBLANK(A2841)," ",VLOOKUP(A2841,'Tabla de equipos'!$B$3:$D$107,3,FALSE)))</f>
        <v/>
      </c>
      <c r="E2841" s="130" t="str">
        <f t="shared" si="45"/>
        <v/>
      </c>
      <c r="F2841" s="24"/>
      <c r="H2841" s="52"/>
      <c r="L2841" s="51"/>
    </row>
    <row r="2842" spans="3:12" ht="21" customHeight="1" x14ac:dyDescent="0.2">
      <c r="C2842" s="128" t="str">
        <f>IF(AND(D2842="",A2842=""),"",IF(ISBLANK(A2842)," ",VLOOKUP(A2842,'Tabla de equipos'!$B$3:$D$107,3,FALSE)))</f>
        <v/>
      </c>
      <c r="E2842" s="130" t="str">
        <f t="shared" si="45"/>
        <v/>
      </c>
      <c r="F2842" s="24"/>
      <c r="H2842" s="52"/>
      <c r="L2842" s="51"/>
    </row>
    <row r="2843" spans="3:12" ht="21" customHeight="1" x14ac:dyDescent="0.2">
      <c r="C2843" s="128" t="str">
        <f>IF(AND(D2843="",A2843=""),"",IF(ISBLANK(A2843)," ",VLOOKUP(A2843,'Tabla de equipos'!$B$3:$D$107,3,FALSE)))</f>
        <v/>
      </c>
      <c r="E2843" s="130" t="str">
        <f t="shared" si="45"/>
        <v/>
      </c>
      <c r="F2843" s="24"/>
      <c r="H2843" s="52"/>
      <c r="L2843" s="51"/>
    </row>
    <row r="2844" spans="3:12" ht="21" customHeight="1" x14ac:dyDescent="0.2">
      <c r="C2844" s="128" t="str">
        <f>IF(AND(D2844="",A2844=""),"",IF(ISBLANK(A2844)," ",VLOOKUP(A2844,'Tabla de equipos'!$B$3:$D$107,3,FALSE)))</f>
        <v/>
      </c>
      <c r="E2844" s="130" t="str">
        <f t="shared" si="45"/>
        <v/>
      </c>
      <c r="F2844" s="24"/>
      <c r="H2844" s="52"/>
      <c r="L2844" s="51"/>
    </row>
    <row r="2845" spans="3:12" ht="21" customHeight="1" x14ac:dyDescent="0.2">
      <c r="C2845" s="128" t="str">
        <f>IF(AND(D2845="",A2845=""),"",IF(ISBLANK(A2845)," ",VLOOKUP(A2845,'Tabla de equipos'!$B$3:$D$107,3,FALSE)))</f>
        <v/>
      </c>
      <c r="E2845" s="130" t="str">
        <f t="shared" si="45"/>
        <v/>
      </c>
      <c r="F2845" s="24"/>
      <c r="H2845" s="52"/>
      <c r="L2845" s="51"/>
    </row>
    <row r="2846" spans="3:12" ht="21" customHeight="1" x14ac:dyDescent="0.2">
      <c r="C2846" s="128" t="str">
        <f>IF(AND(D2846="",A2846=""),"",IF(ISBLANK(A2846)," ",VLOOKUP(A2846,'Tabla de equipos'!$B$3:$D$107,3,FALSE)))</f>
        <v/>
      </c>
      <c r="E2846" s="130" t="str">
        <f t="shared" si="45"/>
        <v/>
      </c>
      <c r="F2846" s="24"/>
      <c r="H2846" s="52"/>
      <c r="L2846" s="51"/>
    </row>
    <row r="2847" spans="3:12" ht="21" customHeight="1" x14ac:dyDescent="0.2">
      <c r="C2847" s="128" t="str">
        <f>IF(AND(D2847="",A2847=""),"",IF(ISBLANK(A2847)," ",VLOOKUP(A2847,'Tabla de equipos'!$B$3:$D$107,3,FALSE)))</f>
        <v/>
      </c>
      <c r="E2847" s="130" t="str">
        <f t="shared" si="45"/>
        <v/>
      </c>
      <c r="F2847" s="24"/>
      <c r="H2847" s="52"/>
      <c r="L2847" s="51"/>
    </row>
    <row r="2848" spans="3:12" ht="21" customHeight="1" x14ac:dyDescent="0.2">
      <c r="C2848" s="128" t="str">
        <f>IF(AND(D2848="",A2848=""),"",IF(ISBLANK(A2848)," ",VLOOKUP(A2848,'Tabla de equipos'!$B$3:$D$107,3,FALSE)))</f>
        <v/>
      </c>
      <c r="E2848" s="130" t="str">
        <f t="shared" si="45"/>
        <v/>
      </c>
      <c r="F2848" s="24"/>
      <c r="H2848" s="52"/>
      <c r="L2848" s="51"/>
    </row>
    <row r="2849" spans="3:12" ht="21" customHeight="1" x14ac:dyDescent="0.2">
      <c r="C2849" s="128" t="str">
        <f>IF(AND(D2849="",A2849=""),"",IF(ISBLANK(A2849)," ",VLOOKUP(A2849,'Tabla de equipos'!$B$3:$D$107,3,FALSE)))</f>
        <v/>
      </c>
      <c r="E2849" s="130" t="str">
        <f t="shared" si="45"/>
        <v/>
      </c>
      <c r="F2849" s="24"/>
      <c r="H2849" s="52"/>
      <c r="L2849" s="51"/>
    </row>
    <row r="2850" spans="3:12" ht="21" customHeight="1" x14ac:dyDescent="0.2">
      <c r="C2850" s="128" t="str">
        <f>IF(AND(D2850="",A2850=""),"",IF(ISBLANK(A2850)," ",VLOOKUP(A2850,'Tabla de equipos'!$B$3:$D$107,3,FALSE)))</f>
        <v/>
      </c>
      <c r="E2850" s="130" t="str">
        <f t="shared" si="45"/>
        <v/>
      </c>
      <c r="F2850" s="24"/>
      <c r="H2850" s="52"/>
      <c r="L2850" s="51"/>
    </row>
    <row r="2851" spans="3:12" ht="21" customHeight="1" x14ac:dyDescent="0.2">
      <c r="C2851" s="128" t="str">
        <f>IF(AND(D2851="",A2851=""),"",IF(ISBLANK(A2851)," ",VLOOKUP(A2851,'Tabla de equipos'!$B$3:$D$107,3,FALSE)))</f>
        <v/>
      </c>
      <c r="E2851" s="130" t="str">
        <f t="shared" si="45"/>
        <v/>
      </c>
      <c r="F2851" s="24"/>
      <c r="H2851" s="52"/>
      <c r="L2851" s="51"/>
    </row>
    <row r="2852" spans="3:12" ht="21" customHeight="1" x14ac:dyDescent="0.2">
      <c r="C2852" s="128" t="str">
        <f>IF(AND(D2852="",A2852=""),"",IF(ISBLANK(A2852)," ",VLOOKUP(A2852,'Tabla de equipos'!$B$3:$D$107,3,FALSE)))</f>
        <v/>
      </c>
      <c r="E2852" s="130" t="str">
        <f t="shared" si="45"/>
        <v/>
      </c>
      <c r="F2852" s="24"/>
      <c r="H2852" s="52"/>
      <c r="L2852" s="51"/>
    </row>
    <row r="2853" spans="3:12" ht="21" customHeight="1" x14ac:dyDescent="0.2">
      <c r="C2853" s="128" t="str">
        <f>IF(AND(D2853="",A2853=""),"",IF(ISBLANK(A2853)," ",VLOOKUP(A2853,'Tabla de equipos'!$B$3:$D$107,3,FALSE)))</f>
        <v/>
      </c>
      <c r="E2853" s="130" t="str">
        <f t="shared" si="45"/>
        <v/>
      </c>
      <c r="F2853" s="24"/>
      <c r="H2853" s="52"/>
      <c r="L2853" s="51"/>
    </row>
    <row r="2854" spans="3:12" ht="21" customHeight="1" x14ac:dyDescent="0.2">
      <c r="C2854" s="128" t="str">
        <f>IF(AND(D2854="",A2854=""),"",IF(ISBLANK(A2854)," ",VLOOKUP(A2854,'Tabla de equipos'!$B$3:$D$107,3,FALSE)))</f>
        <v/>
      </c>
      <c r="E2854" s="130" t="str">
        <f t="shared" si="45"/>
        <v/>
      </c>
      <c r="F2854" s="24"/>
      <c r="H2854" s="52"/>
      <c r="L2854" s="51"/>
    </row>
    <row r="2855" spans="3:12" ht="21" customHeight="1" x14ac:dyDescent="0.2">
      <c r="C2855" s="128" t="str">
        <f>IF(AND(D2855="",A2855=""),"",IF(ISBLANK(A2855)," ",VLOOKUP(A2855,'Tabla de equipos'!$B$3:$D$107,3,FALSE)))</f>
        <v/>
      </c>
      <c r="E2855" s="130" t="str">
        <f t="shared" si="45"/>
        <v/>
      </c>
      <c r="F2855" s="24"/>
      <c r="H2855" s="52"/>
      <c r="L2855" s="51"/>
    </row>
    <row r="2856" spans="3:12" ht="21" customHeight="1" x14ac:dyDescent="0.2">
      <c r="C2856" s="128" t="str">
        <f>IF(AND(D2856="",A2856=""),"",IF(ISBLANK(A2856)," ",VLOOKUP(A2856,'Tabla de equipos'!$B$3:$D$107,3,FALSE)))</f>
        <v/>
      </c>
      <c r="E2856" s="130" t="str">
        <f t="shared" si="45"/>
        <v/>
      </c>
      <c r="F2856" s="24"/>
      <c r="H2856" s="52"/>
      <c r="L2856" s="51"/>
    </row>
    <row r="2857" spans="3:12" ht="21" customHeight="1" x14ac:dyDescent="0.2">
      <c r="C2857" s="128" t="str">
        <f>IF(AND(D2857="",A2857=""),"",IF(ISBLANK(A2857)," ",VLOOKUP(A2857,'Tabla de equipos'!$B$3:$D$107,3,FALSE)))</f>
        <v/>
      </c>
      <c r="E2857" s="130" t="str">
        <f t="shared" si="45"/>
        <v/>
      </c>
      <c r="F2857" s="24"/>
      <c r="H2857" s="52"/>
      <c r="L2857" s="51"/>
    </row>
    <row r="2858" spans="3:12" ht="21" customHeight="1" x14ac:dyDescent="0.2">
      <c r="C2858" s="128" t="str">
        <f>IF(AND(D2858="",A2858=""),"",IF(ISBLANK(A2858)," ",VLOOKUP(A2858,'Tabla de equipos'!$B$3:$D$107,3,FALSE)))</f>
        <v/>
      </c>
      <c r="E2858" s="130" t="str">
        <f t="shared" si="45"/>
        <v/>
      </c>
      <c r="F2858" s="24"/>
      <c r="H2858" s="52"/>
      <c r="L2858" s="51"/>
    </row>
    <row r="2859" spans="3:12" ht="21" customHeight="1" x14ac:dyDescent="0.2">
      <c r="C2859" s="128" t="str">
        <f>IF(AND(D2859="",A2859=""),"",IF(ISBLANK(A2859)," ",VLOOKUP(A2859,'Tabla de equipos'!$B$3:$D$107,3,FALSE)))</f>
        <v/>
      </c>
      <c r="E2859" s="130" t="str">
        <f t="shared" si="45"/>
        <v/>
      </c>
      <c r="F2859" s="24"/>
      <c r="H2859" s="52"/>
      <c r="L2859" s="51"/>
    </row>
    <row r="2860" spans="3:12" ht="21" customHeight="1" x14ac:dyDescent="0.2">
      <c r="C2860" s="128" t="str">
        <f>IF(AND(D2860="",A2860=""),"",IF(ISBLANK(A2860)," ",VLOOKUP(A2860,'Tabla de equipos'!$B$3:$D$107,3,FALSE)))</f>
        <v/>
      </c>
      <c r="E2860" s="130" t="str">
        <f t="shared" si="45"/>
        <v/>
      </c>
      <c r="F2860" s="24"/>
      <c r="H2860" s="52"/>
      <c r="L2860" s="51"/>
    </row>
    <row r="2861" spans="3:12" ht="21" customHeight="1" x14ac:dyDescent="0.2">
      <c r="C2861" s="128" t="str">
        <f>IF(AND(D2861="",A2861=""),"",IF(ISBLANK(A2861)," ",VLOOKUP(A2861,'Tabla de equipos'!$B$3:$D$107,3,FALSE)))</f>
        <v/>
      </c>
      <c r="E2861" s="130" t="str">
        <f t="shared" si="45"/>
        <v/>
      </c>
      <c r="F2861" s="24"/>
      <c r="H2861" s="52"/>
      <c r="L2861" s="51"/>
    </row>
    <row r="2862" spans="3:12" ht="21" customHeight="1" x14ac:dyDescent="0.2">
      <c r="C2862" s="128" t="str">
        <f>IF(AND(D2862="",A2862=""),"",IF(ISBLANK(A2862)," ",VLOOKUP(A2862,'Tabla de equipos'!$B$3:$D$107,3,FALSE)))</f>
        <v/>
      </c>
      <c r="E2862" s="130" t="str">
        <f t="shared" si="45"/>
        <v/>
      </c>
      <c r="F2862" s="24"/>
      <c r="H2862" s="52"/>
      <c r="L2862" s="51"/>
    </row>
    <row r="2863" spans="3:12" ht="21" customHeight="1" x14ac:dyDescent="0.2">
      <c r="C2863" s="128" t="str">
        <f>IF(AND(D2863="",A2863=""),"",IF(ISBLANK(A2863)," ",VLOOKUP(A2863,'Tabla de equipos'!$B$3:$D$107,3,FALSE)))</f>
        <v/>
      </c>
      <c r="E2863" s="130" t="str">
        <f t="shared" si="45"/>
        <v/>
      </c>
      <c r="F2863" s="24"/>
      <c r="H2863" s="52"/>
      <c r="L2863" s="51"/>
    </row>
    <row r="2864" spans="3:12" ht="21" customHeight="1" x14ac:dyDescent="0.2">
      <c r="C2864" s="128" t="str">
        <f>IF(AND(D2864="",A2864=""),"",IF(ISBLANK(A2864)," ",VLOOKUP(A2864,'Tabla de equipos'!$B$3:$D$107,3,FALSE)))</f>
        <v/>
      </c>
      <c r="E2864" s="130" t="str">
        <f t="shared" si="45"/>
        <v/>
      </c>
      <c r="F2864" s="24"/>
      <c r="H2864" s="52"/>
      <c r="L2864" s="51"/>
    </row>
    <row r="2865" spans="3:12" ht="21" customHeight="1" x14ac:dyDescent="0.2">
      <c r="C2865" s="128" t="str">
        <f>IF(AND(D2865="",A2865=""),"",IF(ISBLANK(A2865)," ",VLOOKUP(A2865,'Tabla de equipos'!$B$3:$D$107,3,FALSE)))</f>
        <v/>
      </c>
      <c r="E2865" s="130" t="str">
        <f t="shared" si="45"/>
        <v/>
      </c>
      <c r="F2865" s="24"/>
      <c r="H2865" s="52"/>
      <c r="L2865" s="51"/>
    </row>
    <row r="2866" spans="3:12" ht="21" customHeight="1" x14ac:dyDescent="0.2">
      <c r="C2866" s="128" t="str">
        <f>IF(AND(D2866="",A2866=""),"",IF(ISBLANK(A2866)," ",VLOOKUP(A2866,'Tabla de equipos'!$B$3:$D$107,3,FALSE)))</f>
        <v/>
      </c>
      <c r="E2866" s="130" t="str">
        <f t="shared" si="45"/>
        <v/>
      </c>
      <c r="F2866" s="24"/>
      <c r="H2866" s="52"/>
      <c r="L2866" s="51"/>
    </row>
    <row r="2867" spans="3:12" ht="21" customHeight="1" x14ac:dyDescent="0.2">
      <c r="C2867" s="128" t="str">
        <f>IF(AND(D2867="",A2867=""),"",IF(ISBLANK(A2867)," ",VLOOKUP(A2867,'Tabla de equipos'!$B$3:$D$107,3,FALSE)))</f>
        <v/>
      </c>
      <c r="E2867" s="130" t="str">
        <f t="shared" si="45"/>
        <v/>
      </c>
      <c r="F2867" s="24"/>
      <c r="H2867" s="52"/>
      <c r="L2867" s="51"/>
    </row>
    <row r="2868" spans="3:12" ht="21" customHeight="1" x14ac:dyDescent="0.2">
      <c r="C2868" s="128" t="str">
        <f>IF(AND(D2868="",A2868=""),"",IF(ISBLANK(A2868)," ",VLOOKUP(A2868,'Tabla de equipos'!$B$3:$D$107,3,FALSE)))</f>
        <v/>
      </c>
      <c r="E2868" s="130" t="str">
        <f t="shared" si="45"/>
        <v/>
      </c>
      <c r="F2868" s="24"/>
      <c r="H2868" s="52"/>
      <c r="L2868" s="51"/>
    </row>
    <row r="2869" spans="3:12" ht="21" customHeight="1" x14ac:dyDescent="0.2">
      <c r="C2869" s="128" t="str">
        <f>IF(AND(D2869="",A2869=""),"",IF(ISBLANK(A2869)," ",VLOOKUP(A2869,'Tabla de equipos'!$B$3:$D$107,3,FALSE)))</f>
        <v/>
      </c>
      <c r="E2869" s="130" t="str">
        <f t="shared" si="45"/>
        <v/>
      </c>
      <c r="F2869" s="24"/>
      <c r="H2869" s="52"/>
      <c r="L2869" s="51"/>
    </row>
    <row r="2870" spans="3:12" ht="21" customHeight="1" x14ac:dyDescent="0.2">
      <c r="C2870" s="128" t="str">
        <f>IF(AND(D2870="",A2870=""),"",IF(ISBLANK(A2870)," ",VLOOKUP(A2870,'Tabla de equipos'!$B$3:$D$107,3,FALSE)))</f>
        <v/>
      </c>
      <c r="E2870" s="130" t="str">
        <f t="shared" si="45"/>
        <v/>
      </c>
      <c r="F2870" s="24"/>
      <c r="H2870" s="52"/>
      <c r="L2870" s="51"/>
    </row>
    <row r="2871" spans="3:12" ht="21" customHeight="1" x14ac:dyDescent="0.2">
      <c r="C2871" s="128" t="str">
        <f>IF(AND(D2871="",A2871=""),"",IF(ISBLANK(A2871)," ",VLOOKUP(A2871,'Tabla de equipos'!$B$3:$D$107,3,FALSE)))</f>
        <v/>
      </c>
      <c r="E2871" s="130" t="str">
        <f t="shared" si="45"/>
        <v/>
      </c>
      <c r="F2871" s="24"/>
      <c r="H2871" s="52"/>
      <c r="L2871" s="51"/>
    </row>
    <row r="2872" spans="3:12" ht="21" customHeight="1" x14ac:dyDescent="0.2">
      <c r="C2872" s="128" t="str">
        <f>IF(AND(D2872="",A2872=""),"",IF(ISBLANK(A2872)," ",VLOOKUP(A2872,'Tabla de equipos'!$B$3:$D$107,3,FALSE)))</f>
        <v/>
      </c>
      <c r="E2872" s="130" t="str">
        <f t="shared" si="45"/>
        <v/>
      </c>
      <c r="F2872" s="24"/>
      <c r="H2872" s="52"/>
      <c r="L2872" s="51"/>
    </row>
    <row r="2873" spans="3:12" ht="21" customHeight="1" x14ac:dyDescent="0.2">
      <c r="C2873" s="128" t="str">
        <f>IF(AND(D2873="",A2873=""),"",IF(ISBLANK(A2873)," ",VLOOKUP(A2873,'Tabla de equipos'!$B$3:$D$107,3,FALSE)))</f>
        <v/>
      </c>
      <c r="E2873" s="130" t="str">
        <f t="shared" si="45"/>
        <v/>
      </c>
      <c r="F2873" s="24"/>
      <c r="H2873" s="52"/>
      <c r="L2873" s="51"/>
    </row>
    <row r="2874" spans="3:12" ht="21" customHeight="1" x14ac:dyDescent="0.2">
      <c r="C2874" s="128" t="str">
        <f>IF(AND(D2874="",A2874=""),"",IF(ISBLANK(A2874)," ",VLOOKUP(A2874,'Tabla de equipos'!$B$3:$D$107,3,FALSE)))</f>
        <v/>
      </c>
      <c r="E2874" s="130" t="str">
        <f t="shared" si="45"/>
        <v/>
      </c>
      <c r="F2874" s="24"/>
      <c r="H2874" s="52"/>
      <c r="L2874" s="51"/>
    </row>
    <row r="2875" spans="3:12" ht="21" customHeight="1" x14ac:dyDescent="0.2">
      <c r="C2875" s="128" t="str">
        <f>IF(AND(D2875="",A2875=""),"",IF(ISBLANK(A2875)," ",VLOOKUP(A2875,'Tabla de equipos'!$B$3:$D$107,3,FALSE)))</f>
        <v/>
      </c>
      <c r="E2875" s="130" t="str">
        <f t="shared" si="45"/>
        <v/>
      </c>
      <c r="F2875" s="24"/>
      <c r="H2875" s="52"/>
      <c r="L2875" s="51"/>
    </row>
    <row r="2876" spans="3:12" ht="21" customHeight="1" x14ac:dyDescent="0.2">
      <c r="C2876" s="128" t="str">
        <f>IF(AND(D2876="",A2876=""),"",IF(ISBLANK(A2876)," ",VLOOKUP(A2876,'Tabla de equipos'!$B$3:$D$107,3,FALSE)))</f>
        <v/>
      </c>
      <c r="E2876" s="130" t="str">
        <f t="shared" si="45"/>
        <v/>
      </c>
      <c r="F2876" s="24"/>
      <c r="H2876" s="52"/>
      <c r="L2876" s="51"/>
    </row>
    <row r="2877" spans="3:12" ht="21" customHeight="1" x14ac:dyDescent="0.2">
      <c r="C2877" s="128" t="str">
        <f>IF(AND(D2877="",A2877=""),"",IF(ISBLANK(A2877)," ",VLOOKUP(A2877,'Tabla de equipos'!$B$3:$D$107,3,FALSE)))</f>
        <v/>
      </c>
      <c r="E2877" s="130" t="str">
        <f t="shared" si="45"/>
        <v/>
      </c>
      <c r="F2877" s="24"/>
      <c r="H2877" s="52"/>
      <c r="L2877" s="51"/>
    </row>
    <row r="2878" spans="3:12" ht="21" customHeight="1" x14ac:dyDescent="0.2">
      <c r="C2878" s="128" t="str">
        <f>IF(AND(D2878="",A2878=""),"",IF(ISBLANK(A2878)," ",VLOOKUP(A2878,'Tabla de equipos'!$B$3:$D$107,3,FALSE)))</f>
        <v/>
      </c>
      <c r="E2878" s="130" t="str">
        <f t="shared" si="45"/>
        <v/>
      </c>
      <c r="F2878" s="24"/>
      <c r="H2878" s="52"/>
      <c r="L2878" s="51"/>
    </row>
    <row r="2879" spans="3:12" ht="21" customHeight="1" x14ac:dyDescent="0.2">
      <c r="C2879" s="128" t="str">
        <f>IF(AND(D2879="",A2879=""),"",IF(ISBLANK(A2879)," ",VLOOKUP(A2879,'Tabla de equipos'!$B$3:$D$107,3,FALSE)))</f>
        <v/>
      </c>
      <c r="E2879" s="130" t="str">
        <f t="shared" si="45"/>
        <v/>
      </c>
      <c r="F2879" s="24"/>
      <c r="H2879" s="52"/>
      <c r="L2879" s="51"/>
    </row>
    <row r="2880" spans="3:12" ht="21" customHeight="1" x14ac:dyDescent="0.2">
      <c r="C2880" s="128" t="str">
        <f>IF(AND(D2880="",A2880=""),"",IF(ISBLANK(A2880)," ",VLOOKUP(A2880,'Tabla de equipos'!$B$3:$D$107,3,FALSE)))</f>
        <v/>
      </c>
      <c r="E2880" s="130" t="str">
        <f t="shared" si="45"/>
        <v/>
      </c>
      <c r="F2880" s="24"/>
      <c r="H2880" s="52"/>
      <c r="L2880" s="51"/>
    </row>
    <row r="2881" spans="3:12" ht="21" customHeight="1" x14ac:dyDescent="0.2">
      <c r="C2881" s="128" t="str">
        <f>IF(AND(D2881="",A2881=""),"",IF(ISBLANK(A2881)," ",VLOOKUP(A2881,'Tabla de equipos'!$B$3:$D$107,3,FALSE)))</f>
        <v/>
      </c>
      <c r="E2881" s="130" t="str">
        <f t="shared" si="45"/>
        <v/>
      </c>
      <c r="F2881" s="24"/>
      <c r="H2881" s="52"/>
      <c r="L2881" s="51"/>
    </row>
    <row r="2882" spans="3:12" ht="21" customHeight="1" x14ac:dyDescent="0.2">
      <c r="C2882" s="128" t="str">
        <f>IF(AND(D2882="",A2882=""),"",IF(ISBLANK(A2882)," ",VLOOKUP(A2882,'Tabla de equipos'!$B$3:$D$107,3,FALSE)))</f>
        <v/>
      </c>
      <c r="E2882" s="130" t="str">
        <f t="shared" si="45"/>
        <v/>
      </c>
      <c r="F2882" s="24"/>
      <c r="H2882" s="52"/>
      <c r="L2882" s="51"/>
    </row>
    <row r="2883" spans="3:12" ht="21" customHeight="1" x14ac:dyDescent="0.2">
      <c r="C2883" s="128" t="str">
        <f>IF(AND(D2883="",A2883=""),"",IF(ISBLANK(A2883)," ",VLOOKUP(A2883,'Tabla de equipos'!$B$3:$D$107,3,FALSE)))</f>
        <v/>
      </c>
      <c r="E2883" s="130" t="str">
        <f t="shared" si="45"/>
        <v/>
      </c>
      <c r="F2883" s="24"/>
      <c r="H2883" s="52"/>
      <c r="L2883" s="51"/>
    </row>
    <row r="2884" spans="3:12" ht="21" customHeight="1" x14ac:dyDescent="0.2">
      <c r="C2884" s="128" t="str">
        <f>IF(AND(D2884="",A2884=""),"",IF(ISBLANK(A2884)," ",VLOOKUP(A2884,'Tabla de equipos'!$B$3:$D$107,3,FALSE)))</f>
        <v/>
      </c>
      <c r="E2884" s="130" t="str">
        <f t="shared" si="45"/>
        <v/>
      </c>
      <c r="F2884" s="24"/>
      <c r="H2884" s="52"/>
      <c r="L2884" s="51"/>
    </row>
    <row r="2885" spans="3:12" ht="21" customHeight="1" x14ac:dyDescent="0.2">
      <c r="C2885" s="128" t="str">
        <f>IF(AND(D2885="",A2885=""),"",IF(ISBLANK(A2885)," ",VLOOKUP(A2885,'Tabla de equipos'!$B$3:$D$107,3,FALSE)))</f>
        <v/>
      </c>
      <c r="E2885" s="130" t="str">
        <f t="shared" si="45"/>
        <v/>
      </c>
      <c r="F2885" s="24"/>
      <c r="H2885" s="52"/>
      <c r="L2885" s="51"/>
    </row>
    <row r="2886" spans="3:12" ht="21" customHeight="1" x14ac:dyDescent="0.2">
      <c r="C2886" s="128" t="str">
        <f>IF(AND(D2886="",A2886=""),"",IF(ISBLANK(A2886)," ",VLOOKUP(A2886,'Tabla de equipos'!$B$3:$D$107,3,FALSE)))</f>
        <v/>
      </c>
      <c r="E2886" s="130" t="str">
        <f t="shared" si="45"/>
        <v/>
      </c>
      <c r="F2886" s="24"/>
      <c r="H2886" s="52"/>
      <c r="L2886" s="51"/>
    </row>
    <row r="2887" spans="3:12" ht="21" customHeight="1" x14ac:dyDescent="0.2">
      <c r="C2887" s="128" t="str">
        <f>IF(AND(D2887="",A2887=""),"",IF(ISBLANK(A2887)," ",VLOOKUP(A2887,'Tabla de equipos'!$B$3:$D$107,3,FALSE)))</f>
        <v/>
      </c>
      <c r="E2887" s="130" t="str">
        <f t="shared" si="45"/>
        <v/>
      </c>
      <c r="F2887" s="24"/>
      <c r="H2887" s="52"/>
      <c r="L2887" s="51"/>
    </row>
    <row r="2888" spans="3:12" ht="21" customHeight="1" x14ac:dyDescent="0.2">
      <c r="C2888" s="128" t="str">
        <f>IF(AND(D2888="",A2888=""),"",IF(ISBLANK(A2888)," ",VLOOKUP(A2888,'Tabla de equipos'!$B$3:$D$107,3,FALSE)))</f>
        <v/>
      </c>
      <c r="E2888" s="130" t="str">
        <f t="shared" si="45"/>
        <v/>
      </c>
      <c r="F2888" s="24"/>
      <c r="H2888" s="52"/>
      <c r="L2888" s="51"/>
    </row>
    <row r="2889" spans="3:12" ht="21" customHeight="1" x14ac:dyDescent="0.2">
      <c r="C2889" s="128" t="str">
        <f>IF(AND(D2889="",A2889=""),"",IF(ISBLANK(A2889)," ",VLOOKUP(A2889,'Tabla de equipos'!$B$3:$D$107,3,FALSE)))</f>
        <v/>
      </c>
      <c r="E2889" s="130" t="str">
        <f t="shared" si="45"/>
        <v/>
      </c>
      <c r="F2889" s="24"/>
      <c r="H2889" s="52"/>
      <c r="L2889" s="51"/>
    </row>
    <row r="2890" spans="3:12" ht="21" customHeight="1" x14ac:dyDescent="0.2">
      <c r="C2890" s="128" t="str">
        <f>IF(AND(D2890="",A2890=""),"",IF(ISBLANK(A2890)," ",VLOOKUP(A2890,'Tabla de equipos'!$B$3:$D$107,3,FALSE)))</f>
        <v/>
      </c>
      <c r="E2890" s="130" t="str">
        <f t="shared" si="45"/>
        <v/>
      </c>
      <c r="F2890" s="24"/>
      <c r="H2890" s="52"/>
      <c r="L2890" s="51"/>
    </row>
    <row r="2891" spans="3:12" ht="21" customHeight="1" x14ac:dyDescent="0.2">
      <c r="C2891" s="128" t="str">
        <f>IF(AND(D2891="",A2891=""),"",IF(ISBLANK(A2891)," ",VLOOKUP(A2891,'Tabla de equipos'!$B$3:$D$107,3,FALSE)))</f>
        <v/>
      </c>
      <c r="E2891" s="130" t="str">
        <f t="shared" si="45"/>
        <v/>
      </c>
      <c r="F2891" s="24"/>
      <c r="H2891" s="52"/>
      <c r="L2891" s="51"/>
    </row>
    <row r="2892" spans="3:12" ht="21" customHeight="1" x14ac:dyDescent="0.2">
      <c r="C2892" s="128" t="str">
        <f>IF(AND(D2892="",A2892=""),"",IF(ISBLANK(A2892)," ",VLOOKUP(A2892,'Tabla de equipos'!$B$3:$D$107,3,FALSE)))</f>
        <v/>
      </c>
      <c r="E2892" s="130" t="str">
        <f t="shared" si="45"/>
        <v/>
      </c>
      <c r="F2892" s="24"/>
      <c r="H2892" s="52"/>
      <c r="L2892" s="51"/>
    </row>
    <row r="2893" spans="3:12" ht="21" customHeight="1" x14ac:dyDescent="0.2">
      <c r="C2893" s="128" t="str">
        <f>IF(AND(D2893="",A2893=""),"",IF(ISBLANK(A2893)," ",VLOOKUP(A2893,'Tabla de equipos'!$B$3:$D$107,3,FALSE)))</f>
        <v/>
      </c>
      <c r="E2893" s="130" t="str">
        <f t="shared" si="45"/>
        <v/>
      </c>
      <c r="F2893" s="24"/>
      <c r="H2893" s="52"/>
      <c r="L2893" s="51"/>
    </row>
    <row r="2894" spans="3:12" ht="21" customHeight="1" x14ac:dyDescent="0.2">
      <c r="C2894" s="128" t="str">
        <f>IF(AND(D2894="",A2894=""),"",IF(ISBLANK(A2894)," ",VLOOKUP(A2894,'Tabla de equipos'!$B$3:$D$107,3,FALSE)))</f>
        <v/>
      </c>
      <c r="E2894" s="130" t="str">
        <f t="shared" si="45"/>
        <v/>
      </c>
      <c r="F2894" s="24"/>
      <c r="H2894" s="52"/>
      <c r="L2894" s="51"/>
    </row>
    <row r="2895" spans="3:12" ht="21" customHeight="1" x14ac:dyDescent="0.2">
      <c r="C2895" s="128" t="str">
        <f>IF(AND(D2895="",A2895=""),"",IF(ISBLANK(A2895)," ",VLOOKUP(A2895,'Tabla de equipos'!$B$3:$D$107,3,FALSE)))</f>
        <v/>
      </c>
      <c r="E2895" s="130" t="str">
        <f t="shared" si="45"/>
        <v/>
      </c>
      <c r="F2895" s="24"/>
      <c r="H2895" s="52"/>
      <c r="L2895" s="51"/>
    </row>
    <row r="2896" spans="3:12" ht="21" customHeight="1" x14ac:dyDescent="0.2">
      <c r="C2896" s="128" t="str">
        <f>IF(AND(D2896="",A2896=""),"",IF(ISBLANK(A2896)," ",VLOOKUP(A2896,'Tabla de equipos'!$B$3:$D$107,3,FALSE)))</f>
        <v/>
      </c>
      <c r="E2896" s="130" t="str">
        <f t="shared" si="45"/>
        <v/>
      </c>
      <c r="F2896" s="24"/>
      <c r="H2896" s="52"/>
      <c r="L2896" s="51"/>
    </row>
    <row r="2897" spans="3:12" ht="21" customHeight="1" x14ac:dyDescent="0.2">
      <c r="C2897" s="128" t="str">
        <f>IF(AND(D2897="",A2897=""),"",IF(ISBLANK(A2897)," ",VLOOKUP(A2897,'Tabla de equipos'!$B$3:$D$107,3,FALSE)))</f>
        <v/>
      </c>
      <c r="E2897" s="130" t="str">
        <f t="shared" si="45"/>
        <v/>
      </c>
      <c r="F2897" s="24"/>
      <c r="H2897" s="52"/>
      <c r="L2897" s="51"/>
    </row>
    <row r="2898" spans="3:12" ht="21" customHeight="1" x14ac:dyDescent="0.2">
      <c r="C2898" s="128" t="str">
        <f>IF(AND(D2898="",A2898=""),"",IF(ISBLANK(A2898)," ",VLOOKUP(A2898,'Tabla de equipos'!$B$3:$D$107,3,FALSE)))</f>
        <v/>
      </c>
      <c r="E2898" s="130" t="str">
        <f t="shared" ref="E2898:E2961" si="46">IF(AND(D2898="",A2898=""),"",IF(AND(A2898="",D2898&gt;0),"Falta especificar equipo/soporte",IF(AND(D2898&gt;0,A2898&lt;&gt;""),"","Falta incluir unidades")))</f>
        <v/>
      </c>
      <c r="F2898" s="24"/>
      <c r="H2898" s="52"/>
      <c r="L2898" s="51"/>
    </row>
    <row r="2899" spans="3:12" ht="21" customHeight="1" x14ac:dyDescent="0.2">
      <c r="C2899" s="128" t="str">
        <f>IF(AND(D2899="",A2899=""),"",IF(ISBLANK(A2899)," ",VLOOKUP(A2899,'Tabla de equipos'!$B$3:$D$107,3,FALSE)))</f>
        <v/>
      </c>
      <c r="E2899" s="130" t="str">
        <f t="shared" si="46"/>
        <v/>
      </c>
      <c r="F2899" s="24"/>
      <c r="H2899" s="52"/>
      <c r="L2899" s="51"/>
    </row>
    <row r="2900" spans="3:12" ht="21" customHeight="1" x14ac:dyDescent="0.2">
      <c r="C2900" s="128" t="str">
        <f>IF(AND(D2900="",A2900=""),"",IF(ISBLANK(A2900)," ",VLOOKUP(A2900,'Tabla de equipos'!$B$3:$D$107,3,FALSE)))</f>
        <v/>
      </c>
      <c r="E2900" s="130" t="str">
        <f t="shared" si="46"/>
        <v/>
      </c>
      <c r="F2900" s="24"/>
      <c r="H2900" s="52"/>
      <c r="L2900" s="51"/>
    </row>
    <row r="2901" spans="3:12" ht="21" customHeight="1" x14ac:dyDescent="0.2">
      <c r="C2901" s="128" t="str">
        <f>IF(AND(D2901="",A2901=""),"",IF(ISBLANK(A2901)," ",VLOOKUP(A2901,'Tabla de equipos'!$B$3:$D$107,3,FALSE)))</f>
        <v/>
      </c>
      <c r="E2901" s="130" t="str">
        <f t="shared" si="46"/>
        <v/>
      </c>
      <c r="F2901" s="24"/>
      <c r="H2901" s="52"/>
      <c r="L2901" s="51"/>
    </row>
    <row r="2902" spans="3:12" ht="21" customHeight="1" x14ac:dyDescent="0.2">
      <c r="C2902" s="128" t="str">
        <f>IF(AND(D2902="",A2902=""),"",IF(ISBLANK(A2902)," ",VLOOKUP(A2902,'Tabla de equipos'!$B$3:$D$107,3,FALSE)))</f>
        <v/>
      </c>
      <c r="E2902" s="130" t="str">
        <f t="shared" si="46"/>
        <v/>
      </c>
      <c r="F2902" s="24"/>
      <c r="H2902" s="52"/>
      <c r="L2902" s="51"/>
    </row>
    <row r="2903" spans="3:12" ht="21" customHeight="1" x14ac:dyDescent="0.2">
      <c r="C2903" s="128" t="str">
        <f>IF(AND(D2903="",A2903=""),"",IF(ISBLANK(A2903)," ",VLOOKUP(A2903,'Tabla de equipos'!$B$3:$D$107,3,FALSE)))</f>
        <v/>
      </c>
      <c r="E2903" s="130" t="str">
        <f t="shared" si="46"/>
        <v/>
      </c>
      <c r="F2903" s="24"/>
      <c r="H2903" s="52"/>
      <c r="L2903" s="51"/>
    </row>
    <row r="2904" spans="3:12" ht="21" customHeight="1" x14ac:dyDescent="0.2">
      <c r="C2904" s="128" t="str">
        <f>IF(AND(D2904="",A2904=""),"",IF(ISBLANK(A2904)," ",VLOOKUP(A2904,'Tabla de equipos'!$B$3:$D$107,3,FALSE)))</f>
        <v/>
      </c>
      <c r="E2904" s="130" t="str">
        <f t="shared" si="46"/>
        <v/>
      </c>
      <c r="F2904" s="24"/>
      <c r="H2904" s="52"/>
      <c r="L2904" s="51"/>
    </row>
    <row r="2905" spans="3:12" ht="21" customHeight="1" x14ac:dyDescent="0.2">
      <c r="C2905" s="128" t="str">
        <f>IF(AND(D2905="",A2905=""),"",IF(ISBLANK(A2905)," ",VLOOKUP(A2905,'Tabla de equipos'!$B$3:$D$107,3,FALSE)))</f>
        <v/>
      </c>
      <c r="E2905" s="130" t="str">
        <f t="shared" si="46"/>
        <v/>
      </c>
      <c r="F2905" s="24"/>
      <c r="H2905" s="52"/>
      <c r="L2905" s="51"/>
    </row>
    <row r="2906" spans="3:12" ht="21" customHeight="1" x14ac:dyDescent="0.2">
      <c r="C2906" s="128" t="str">
        <f>IF(AND(D2906="",A2906=""),"",IF(ISBLANK(A2906)," ",VLOOKUP(A2906,'Tabla de equipos'!$B$3:$D$107,3,FALSE)))</f>
        <v/>
      </c>
      <c r="E2906" s="130" t="str">
        <f t="shared" si="46"/>
        <v/>
      </c>
      <c r="F2906" s="24"/>
      <c r="H2906" s="52"/>
      <c r="L2906" s="51"/>
    </row>
    <row r="2907" spans="3:12" ht="21" customHeight="1" x14ac:dyDescent="0.2">
      <c r="C2907" s="128" t="str">
        <f>IF(AND(D2907="",A2907=""),"",IF(ISBLANK(A2907)," ",VLOOKUP(A2907,'Tabla de equipos'!$B$3:$D$107,3,FALSE)))</f>
        <v/>
      </c>
      <c r="E2907" s="130" t="str">
        <f t="shared" si="46"/>
        <v/>
      </c>
      <c r="F2907" s="24"/>
      <c r="H2907" s="52"/>
      <c r="L2907" s="51"/>
    </row>
    <row r="2908" spans="3:12" ht="21" customHeight="1" x14ac:dyDescent="0.2">
      <c r="C2908" s="128" t="str">
        <f>IF(AND(D2908="",A2908=""),"",IF(ISBLANK(A2908)," ",VLOOKUP(A2908,'Tabla de equipos'!$B$3:$D$107,3,FALSE)))</f>
        <v/>
      </c>
      <c r="E2908" s="130" t="str">
        <f t="shared" si="46"/>
        <v/>
      </c>
      <c r="F2908" s="24"/>
      <c r="H2908" s="52"/>
      <c r="L2908" s="51"/>
    </row>
    <row r="2909" spans="3:12" ht="21" customHeight="1" x14ac:dyDescent="0.2">
      <c r="C2909" s="128" t="str">
        <f>IF(AND(D2909="",A2909=""),"",IF(ISBLANK(A2909)," ",VLOOKUP(A2909,'Tabla de equipos'!$B$3:$D$107,3,FALSE)))</f>
        <v/>
      </c>
      <c r="E2909" s="130" t="str">
        <f t="shared" si="46"/>
        <v/>
      </c>
      <c r="F2909" s="24"/>
      <c r="H2909" s="52"/>
      <c r="L2909" s="51"/>
    </row>
    <row r="2910" spans="3:12" ht="21" customHeight="1" x14ac:dyDescent="0.2">
      <c r="C2910" s="128" t="str">
        <f>IF(AND(D2910="",A2910=""),"",IF(ISBLANK(A2910)," ",VLOOKUP(A2910,'Tabla de equipos'!$B$3:$D$107,3,FALSE)))</f>
        <v/>
      </c>
      <c r="E2910" s="130" t="str">
        <f t="shared" si="46"/>
        <v/>
      </c>
      <c r="F2910" s="24"/>
      <c r="H2910" s="52"/>
      <c r="L2910" s="51"/>
    </row>
    <row r="2911" spans="3:12" ht="21" customHeight="1" x14ac:dyDescent="0.2">
      <c r="C2911" s="128" t="str">
        <f>IF(AND(D2911="",A2911=""),"",IF(ISBLANK(A2911)," ",VLOOKUP(A2911,'Tabla de equipos'!$B$3:$D$107,3,FALSE)))</f>
        <v/>
      </c>
      <c r="E2911" s="130" t="str">
        <f t="shared" si="46"/>
        <v/>
      </c>
      <c r="F2911" s="24"/>
      <c r="H2911" s="52"/>
      <c r="L2911" s="51"/>
    </row>
    <row r="2912" spans="3:12" ht="21" customHeight="1" x14ac:dyDescent="0.2">
      <c r="C2912" s="128" t="str">
        <f>IF(AND(D2912="",A2912=""),"",IF(ISBLANK(A2912)," ",VLOOKUP(A2912,'Tabla de equipos'!$B$3:$D$107,3,FALSE)))</f>
        <v/>
      </c>
      <c r="E2912" s="130" t="str">
        <f t="shared" si="46"/>
        <v/>
      </c>
      <c r="F2912" s="24"/>
      <c r="H2912" s="52"/>
      <c r="L2912" s="51"/>
    </row>
    <row r="2913" spans="3:12" ht="21" customHeight="1" x14ac:dyDescent="0.2">
      <c r="C2913" s="128" t="str">
        <f>IF(AND(D2913="",A2913=""),"",IF(ISBLANK(A2913)," ",VLOOKUP(A2913,'Tabla de equipos'!$B$3:$D$107,3,FALSE)))</f>
        <v/>
      </c>
      <c r="E2913" s="130" t="str">
        <f t="shared" si="46"/>
        <v/>
      </c>
      <c r="F2913" s="24"/>
      <c r="H2913" s="52"/>
      <c r="L2913" s="51"/>
    </row>
    <row r="2914" spans="3:12" ht="21" customHeight="1" x14ac:dyDescent="0.2">
      <c r="C2914" s="128" t="str">
        <f>IF(AND(D2914="",A2914=""),"",IF(ISBLANK(A2914)," ",VLOOKUP(A2914,'Tabla de equipos'!$B$3:$D$107,3,FALSE)))</f>
        <v/>
      </c>
      <c r="E2914" s="130" t="str">
        <f t="shared" si="46"/>
        <v/>
      </c>
      <c r="F2914" s="24"/>
      <c r="H2914" s="52"/>
      <c r="L2914" s="51"/>
    </row>
    <row r="2915" spans="3:12" ht="21" customHeight="1" x14ac:dyDescent="0.2">
      <c r="C2915" s="128" t="str">
        <f>IF(AND(D2915="",A2915=""),"",IF(ISBLANK(A2915)," ",VLOOKUP(A2915,'Tabla de equipos'!$B$3:$D$107,3,FALSE)))</f>
        <v/>
      </c>
      <c r="E2915" s="130" t="str">
        <f t="shared" si="46"/>
        <v/>
      </c>
      <c r="F2915" s="24"/>
      <c r="H2915" s="52"/>
      <c r="L2915" s="51"/>
    </row>
    <row r="2916" spans="3:12" ht="21" customHeight="1" x14ac:dyDescent="0.2">
      <c r="C2916" s="128" t="str">
        <f>IF(AND(D2916="",A2916=""),"",IF(ISBLANK(A2916)," ",VLOOKUP(A2916,'Tabla de equipos'!$B$3:$D$107,3,FALSE)))</f>
        <v/>
      </c>
      <c r="E2916" s="130" t="str">
        <f t="shared" si="46"/>
        <v/>
      </c>
      <c r="F2916" s="24"/>
      <c r="H2916" s="52"/>
      <c r="L2916" s="51"/>
    </row>
    <row r="2917" spans="3:12" ht="21" customHeight="1" x14ac:dyDescent="0.2">
      <c r="C2917" s="128" t="str">
        <f>IF(AND(D2917="",A2917=""),"",IF(ISBLANK(A2917)," ",VLOOKUP(A2917,'Tabla de equipos'!$B$3:$D$107,3,FALSE)))</f>
        <v/>
      </c>
      <c r="E2917" s="130" t="str">
        <f t="shared" si="46"/>
        <v/>
      </c>
      <c r="F2917" s="24"/>
      <c r="H2917" s="52"/>
      <c r="L2917" s="51"/>
    </row>
    <row r="2918" spans="3:12" ht="21" customHeight="1" x14ac:dyDescent="0.2">
      <c r="C2918" s="128" t="str">
        <f>IF(AND(D2918="",A2918=""),"",IF(ISBLANK(A2918)," ",VLOOKUP(A2918,'Tabla de equipos'!$B$3:$D$107,3,FALSE)))</f>
        <v/>
      </c>
      <c r="E2918" s="130" t="str">
        <f t="shared" si="46"/>
        <v/>
      </c>
      <c r="F2918" s="24"/>
      <c r="H2918" s="52"/>
      <c r="L2918" s="51"/>
    </row>
    <row r="2919" spans="3:12" ht="21" customHeight="1" x14ac:dyDescent="0.2">
      <c r="C2919" s="128" t="str">
        <f>IF(AND(D2919="",A2919=""),"",IF(ISBLANK(A2919)," ",VLOOKUP(A2919,'Tabla de equipos'!$B$3:$D$107,3,FALSE)))</f>
        <v/>
      </c>
      <c r="E2919" s="130" t="str">
        <f t="shared" si="46"/>
        <v/>
      </c>
      <c r="F2919" s="24"/>
      <c r="H2919" s="52"/>
      <c r="L2919" s="51"/>
    </row>
    <row r="2920" spans="3:12" ht="21" customHeight="1" x14ac:dyDescent="0.2">
      <c r="C2920" s="128" t="str">
        <f>IF(AND(D2920="",A2920=""),"",IF(ISBLANK(A2920)," ",VLOOKUP(A2920,'Tabla de equipos'!$B$3:$D$107,3,FALSE)))</f>
        <v/>
      </c>
      <c r="E2920" s="130" t="str">
        <f t="shared" si="46"/>
        <v/>
      </c>
      <c r="F2920" s="24"/>
      <c r="H2920" s="52"/>
      <c r="L2920" s="51"/>
    </row>
    <row r="2921" spans="3:12" ht="21" customHeight="1" x14ac:dyDescent="0.2">
      <c r="C2921" s="128" t="str">
        <f>IF(AND(D2921="",A2921=""),"",IF(ISBLANK(A2921)," ",VLOOKUP(A2921,'Tabla de equipos'!$B$3:$D$107,3,FALSE)))</f>
        <v/>
      </c>
      <c r="E2921" s="130" t="str">
        <f t="shared" si="46"/>
        <v/>
      </c>
      <c r="F2921" s="24"/>
      <c r="H2921" s="52"/>
      <c r="L2921" s="51"/>
    </row>
    <row r="2922" spans="3:12" ht="21" customHeight="1" x14ac:dyDescent="0.2">
      <c r="C2922" s="128" t="str">
        <f>IF(AND(D2922="",A2922=""),"",IF(ISBLANK(A2922)," ",VLOOKUP(A2922,'Tabla de equipos'!$B$3:$D$107,3,FALSE)))</f>
        <v/>
      </c>
      <c r="E2922" s="130" t="str">
        <f t="shared" si="46"/>
        <v/>
      </c>
      <c r="F2922" s="24"/>
      <c r="H2922" s="52"/>
      <c r="L2922" s="51"/>
    </row>
    <row r="2923" spans="3:12" ht="21" customHeight="1" x14ac:dyDescent="0.2">
      <c r="C2923" s="128" t="str">
        <f>IF(AND(D2923="",A2923=""),"",IF(ISBLANK(A2923)," ",VLOOKUP(A2923,'Tabla de equipos'!$B$3:$D$107,3,FALSE)))</f>
        <v/>
      </c>
      <c r="E2923" s="130" t="str">
        <f t="shared" si="46"/>
        <v/>
      </c>
      <c r="F2923" s="24"/>
      <c r="H2923" s="52"/>
      <c r="L2923" s="51"/>
    </row>
    <row r="2924" spans="3:12" ht="21" customHeight="1" x14ac:dyDescent="0.2">
      <c r="C2924" s="128" t="str">
        <f>IF(AND(D2924="",A2924=""),"",IF(ISBLANK(A2924)," ",VLOOKUP(A2924,'Tabla de equipos'!$B$3:$D$107,3,FALSE)))</f>
        <v/>
      </c>
      <c r="E2924" s="130" t="str">
        <f t="shared" si="46"/>
        <v/>
      </c>
      <c r="F2924" s="24"/>
      <c r="H2924" s="52"/>
      <c r="L2924" s="51"/>
    </row>
    <row r="2925" spans="3:12" ht="21" customHeight="1" x14ac:dyDescent="0.2">
      <c r="C2925" s="128" t="str">
        <f>IF(AND(D2925="",A2925=""),"",IF(ISBLANK(A2925)," ",VLOOKUP(A2925,'Tabla de equipos'!$B$3:$D$107,3,FALSE)))</f>
        <v/>
      </c>
      <c r="E2925" s="130" t="str">
        <f t="shared" si="46"/>
        <v/>
      </c>
      <c r="F2925" s="24"/>
      <c r="H2925" s="52"/>
      <c r="L2925" s="51"/>
    </row>
    <row r="2926" spans="3:12" ht="21" customHeight="1" x14ac:dyDescent="0.2">
      <c r="C2926" s="128" t="str">
        <f>IF(AND(D2926="",A2926=""),"",IF(ISBLANK(A2926)," ",VLOOKUP(A2926,'Tabla de equipos'!$B$3:$D$107,3,FALSE)))</f>
        <v/>
      </c>
      <c r="E2926" s="130" t="str">
        <f t="shared" si="46"/>
        <v/>
      </c>
      <c r="F2926" s="24"/>
      <c r="H2926" s="52"/>
      <c r="L2926" s="51"/>
    </row>
    <row r="2927" spans="3:12" ht="21" customHeight="1" x14ac:dyDescent="0.2">
      <c r="C2927" s="128" t="str">
        <f>IF(AND(D2927="",A2927=""),"",IF(ISBLANK(A2927)," ",VLOOKUP(A2927,'Tabla de equipos'!$B$3:$D$107,3,FALSE)))</f>
        <v/>
      </c>
      <c r="E2927" s="130" t="str">
        <f t="shared" si="46"/>
        <v/>
      </c>
      <c r="F2927" s="24"/>
      <c r="H2927" s="52"/>
      <c r="L2927" s="51"/>
    </row>
    <row r="2928" spans="3:12" ht="21" customHeight="1" x14ac:dyDescent="0.2">
      <c r="C2928" s="128" t="str">
        <f>IF(AND(D2928="",A2928=""),"",IF(ISBLANK(A2928)," ",VLOOKUP(A2928,'Tabla de equipos'!$B$3:$D$107,3,FALSE)))</f>
        <v/>
      </c>
      <c r="E2928" s="130" t="str">
        <f t="shared" si="46"/>
        <v/>
      </c>
      <c r="F2928" s="24"/>
      <c r="H2928" s="52"/>
      <c r="L2928" s="51"/>
    </row>
    <row r="2929" spans="3:12" ht="21" customHeight="1" x14ac:dyDescent="0.2">
      <c r="C2929" s="128" t="str">
        <f>IF(AND(D2929="",A2929=""),"",IF(ISBLANK(A2929)," ",VLOOKUP(A2929,'Tabla de equipos'!$B$3:$D$107,3,FALSE)))</f>
        <v/>
      </c>
      <c r="E2929" s="130" t="str">
        <f t="shared" si="46"/>
        <v/>
      </c>
      <c r="F2929" s="24"/>
      <c r="H2929" s="52"/>
      <c r="L2929" s="51"/>
    </row>
    <row r="2930" spans="3:12" ht="21" customHeight="1" x14ac:dyDescent="0.2">
      <c r="C2930" s="128" t="str">
        <f>IF(AND(D2930="",A2930=""),"",IF(ISBLANK(A2930)," ",VLOOKUP(A2930,'Tabla de equipos'!$B$3:$D$107,3,FALSE)))</f>
        <v/>
      </c>
      <c r="E2930" s="130" t="str">
        <f t="shared" si="46"/>
        <v/>
      </c>
      <c r="F2930" s="24"/>
      <c r="H2930" s="52"/>
      <c r="L2930" s="51"/>
    </row>
    <row r="2931" spans="3:12" ht="21" customHeight="1" x14ac:dyDescent="0.2">
      <c r="C2931" s="128" t="str">
        <f>IF(AND(D2931="",A2931=""),"",IF(ISBLANK(A2931)," ",VLOOKUP(A2931,'Tabla de equipos'!$B$3:$D$107,3,FALSE)))</f>
        <v/>
      </c>
      <c r="E2931" s="130" t="str">
        <f t="shared" si="46"/>
        <v/>
      </c>
      <c r="F2931" s="24"/>
      <c r="H2931" s="52"/>
      <c r="L2931" s="51"/>
    </row>
    <row r="2932" spans="3:12" ht="21" customHeight="1" x14ac:dyDescent="0.2">
      <c r="C2932" s="128" t="str">
        <f>IF(AND(D2932="",A2932=""),"",IF(ISBLANK(A2932)," ",VLOOKUP(A2932,'Tabla de equipos'!$B$3:$D$107,3,FALSE)))</f>
        <v/>
      </c>
      <c r="E2932" s="130" t="str">
        <f t="shared" si="46"/>
        <v/>
      </c>
      <c r="F2932" s="24"/>
      <c r="H2932" s="52"/>
      <c r="L2932" s="51"/>
    </row>
    <row r="2933" spans="3:12" ht="21" customHeight="1" x14ac:dyDescent="0.2">
      <c r="C2933" s="128" t="str">
        <f>IF(AND(D2933="",A2933=""),"",IF(ISBLANK(A2933)," ",VLOOKUP(A2933,'Tabla de equipos'!$B$3:$D$107,3,FALSE)))</f>
        <v/>
      </c>
      <c r="E2933" s="130" t="str">
        <f t="shared" si="46"/>
        <v/>
      </c>
      <c r="F2933" s="24"/>
      <c r="H2933" s="52"/>
      <c r="L2933" s="51"/>
    </row>
    <row r="2934" spans="3:12" ht="21" customHeight="1" x14ac:dyDescent="0.2">
      <c r="C2934" s="128" t="str">
        <f>IF(AND(D2934="",A2934=""),"",IF(ISBLANK(A2934)," ",VLOOKUP(A2934,'Tabla de equipos'!$B$3:$D$107,3,FALSE)))</f>
        <v/>
      </c>
      <c r="E2934" s="130" t="str">
        <f t="shared" si="46"/>
        <v/>
      </c>
      <c r="F2934" s="24"/>
      <c r="H2934" s="52"/>
      <c r="L2934" s="51"/>
    </row>
    <row r="2935" spans="3:12" ht="21" customHeight="1" x14ac:dyDescent="0.2">
      <c r="C2935" s="128" t="str">
        <f>IF(AND(D2935="",A2935=""),"",IF(ISBLANK(A2935)," ",VLOOKUP(A2935,'Tabla de equipos'!$B$3:$D$107,3,FALSE)))</f>
        <v/>
      </c>
      <c r="E2935" s="130" t="str">
        <f t="shared" si="46"/>
        <v/>
      </c>
      <c r="F2935" s="24"/>
      <c r="H2935" s="52"/>
      <c r="L2935" s="51"/>
    </row>
    <row r="2936" spans="3:12" ht="21" customHeight="1" x14ac:dyDescent="0.2">
      <c r="C2936" s="128" t="str">
        <f>IF(AND(D2936="",A2936=""),"",IF(ISBLANK(A2936)," ",VLOOKUP(A2936,'Tabla de equipos'!$B$3:$D$107,3,FALSE)))</f>
        <v/>
      </c>
      <c r="E2936" s="130" t="str">
        <f t="shared" si="46"/>
        <v/>
      </c>
      <c r="F2936" s="24"/>
      <c r="H2936" s="52"/>
      <c r="L2936" s="51"/>
    </row>
    <row r="2937" spans="3:12" ht="21" customHeight="1" x14ac:dyDescent="0.2">
      <c r="C2937" s="128" t="str">
        <f>IF(AND(D2937="",A2937=""),"",IF(ISBLANK(A2937)," ",VLOOKUP(A2937,'Tabla de equipos'!$B$3:$D$107,3,FALSE)))</f>
        <v/>
      </c>
      <c r="E2937" s="130" t="str">
        <f t="shared" si="46"/>
        <v/>
      </c>
      <c r="F2937" s="24"/>
      <c r="H2937" s="52"/>
      <c r="L2937" s="51"/>
    </row>
    <row r="2938" spans="3:12" ht="21" customHeight="1" x14ac:dyDescent="0.2">
      <c r="C2938" s="128" t="str">
        <f>IF(AND(D2938="",A2938=""),"",IF(ISBLANK(A2938)," ",VLOOKUP(A2938,'Tabla de equipos'!$B$3:$D$107,3,FALSE)))</f>
        <v/>
      </c>
      <c r="E2938" s="130" t="str">
        <f t="shared" si="46"/>
        <v/>
      </c>
      <c r="F2938" s="24"/>
      <c r="H2938" s="52"/>
      <c r="L2938" s="51"/>
    </row>
    <row r="2939" spans="3:12" ht="21" customHeight="1" x14ac:dyDescent="0.2">
      <c r="C2939" s="128" t="str">
        <f>IF(AND(D2939="",A2939=""),"",IF(ISBLANK(A2939)," ",VLOOKUP(A2939,'Tabla de equipos'!$B$3:$D$107,3,FALSE)))</f>
        <v/>
      </c>
      <c r="E2939" s="130" t="str">
        <f t="shared" si="46"/>
        <v/>
      </c>
      <c r="F2939" s="24"/>
      <c r="H2939" s="52"/>
      <c r="L2939" s="51"/>
    </row>
    <row r="2940" spans="3:12" ht="21" customHeight="1" x14ac:dyDescent="0.2">
      <c r="C2940" s="128" t="str">
        <f>IF(AND(D2940="",A2940=""),"",IF(ISBLANK(A2940)," ",VLOOKUP(A2940,'Tabla de equipos'!$B$3:$D$107,3,FALSE)))</f>
        <v/>
      </c>
      <c r="E2940" s="130" t="str">
        <f t="shared" si="46"/>
        <v/>
      </c>
      <c r="F2940" s="24"/>
      <c r="H2940" s="52"/>
      <c r="L2940" s="51"/>
    </row>
    <row r="2941" spans="3:12" ht="21" customHeight="1" x14ac:dyDescent="0.2">
      <c r="C2941" s="128" t="str">
        <f>IF(AND(D2941="",A2941=""),"",IF(ISBLANK(A2941)," ",VLOOKUP(A2941,'Tabla de equipos'!$B$3:$D$107,3,FALSE)))</f>
        <v/>
      </c>
      <c r="E2941" s="130" t="str">
        <f t="shared" si="46"/>
        <v/>
      </c>
      <c r="F2941" s="24"/>
      <c r="H2941" s="52"/>
      <c r="L2941" s="51"/>
    </row>
    <row r="2942" spans="3:12" ht="21" customHeight="1" x14ac:dyDescent="0.2">
      <c r="C2942" s="128" t="str">
        <f>IF(AND(D2942="",A2942=""),"",IF(ISBLANK(A2942)," ",VLOOKUP(A2942,'Tabla de equipos'!$B$3:$D$107,3,FALSE)))</f>
        <v/>
      </c>
      <c r="E2942" s="130" t="str">
        <f t="shared" si="46"/>
        <v/>
      </c>
      <c r="F2942" s="24"/>
      <c r="H2942" s="52"/>
      <c r="L2942" s="51"/>
    </row>
    <row r="2943" spans="3:12" ht="21" customHeight="1" x14ac:dyDescent="0.2">
      <c r="C2943" s="128" t="str">
        <f>IF(AND(D2943="",A2943=""),"",IF(ISBLANK(A2943)," ",VLOOKUP(A2943,'Tabla de equipos'!$B$3:$D$107,3,FALSE)))</f>
        <v/>
      </c>
      <c r="E2943" s="130" t="str">
        <f t="shared" si="46"/>
        <v/>
      </c>
      <c r="F2943" s="24"/>
      <c r="H2943" s="52"/>
      <c r="L2943" s="51"/>
    </row>
    <row r="2944" spans="3:12" ht="21" customHeight="1" x14ac:dyDescent="0.2">
      <c r="C2944" s="128" t="str">
        <f>IF(AND(D2944="",A2944=""),"",IF(ISBLANK(A2944)," ",VLOOKUP(A2944,'Tabla de equipos'!$B$3:$D$107,3,FALSE)))</f>
        <v/>
      </c>
      <c r="E2944" s="130" t="str">
        <f t="shared" si="46"/>
        <v/>
      </c>
      <c r="F2944" s="24"/>
      <c r="H2944" s="52"/>
      <c r="L2944" s="51"/>
    </row>
    <row r="2945" spans="3:12" ht="21" customHeight="1" x14ac:dyDescent="0.2">
      <c r="C2945" s="128" t="str">
        <f>IF(AND(D2945="",A2945=""),"",IF(ISBLANK(A2945)," ",VLOOKUP(A2945,'Tabla de equipos'!$B$3:$D$107,3,FALSE)))</f>
        <v/>
      </c>
      <c r="E2945" s="130" t="str">
        <f t="shared" si="46"/>
        <v/>
      </c>
      <c r="F2945" s="24"/>
      <c r="H2945" s="52"/>
      <c r="L2945" s="51"/>
    </row>
    <row r="2946" spans="3:12" ht="21" customHeight="1" x14ac:dyDescent="0.2">
      <c r="C2946" s="128" t="str">
        <f>IF(AND(D2946="",A2946=""),"",IF(ISBLANK(A2946)," ",VLOOKUP(A2946,'Tabla de equipos'!$B$3:$D$107,3,FALSE)))</f>
        <v/>
      </c>
      <c r="E2946" s="130" t="str">
        <f t="shared" si="46"/>
        <v/>
      </c>
      <c r="F2946" s="24"/>
      <c r="H2946" s="52"/>
      <c r="L2946" s="51"/>
    </row>
    <row r="2947" spans="3:12" ht="21" customHeight="1" x14ac:dyDescent="0.2">
      <c r="C2947" s="128" t="str">
        <f>IF(AND(D2947="",A2947=""),"",IF(ISBLANK(A2947)," ",VLOOKUP(A2947,'Tabla de equipos'!$B$3:$D$107,3,FALSE)))</f>
        <v/>
      </c>
      <c r="E2947" s="130" t="str">
        <f t="shared" si="46"/>
        <v/>
      </c>
      <c r="F2947" s="24"/>
      <c r="H2947" s="52"/>
      <c r="L2947" s="51"/>
    </row>
    <row r="2948" spans="3:12" ht="21" customHeight="1" x14ac:dyDescent="0.2">
      <c r="C2948" s="128" t="str">
        <f>IF(AND(D2948="",A2948=""),"",IF(ISBLANK(A2948)," ",VLOOKUP(A2948,'Tabla de equipos'!$B$3:$D$107,3,FALSE)))</f>
        <v/>
      </c>
      <c r="E2948" s="130" t="str">
        <f t="shared" si="46"/>
        <v/>
      </c>
      <c r="F2948" s="24"/>
      <c r="H2948" s="52"/>
      <c r="L2948" s="51"/>
    </row>
    <row r="2949" spans="3:12" ht="21" customHeight="1" x14ac:dyDescent="0.2">
      <c r="C2949" s="128" t="str">
        <f>IF(AND(D2949="",A2949=""),"",IF(ISBLANK(A2949)," ",VLOOKUP(A2949,'Tabla de equipos'!$B$3:$D$107,3,FALSE)))</f>
        <v/>
      </c>
      <c r="E2949" s="130" t="str">
        <f t="shared" si="46"/>
        <v/>
      </c>
      <c r="F2949" s="24"/>
      <c r="H2949" s="52"/>
      <c r="L2949" s="51"/>
    </row>
    <row r="2950" spans="3:12" ht="21" customHeight="1" x14ac:dyDescent="0.2">
      <c r="C2950" s="128" t="str">
        <f>IF(AND(D2950="",A2950=""),"",IF(ISBLANK(A2950)," ",VLOOKUP(A2950,'Tabla de equipos'!$B$3:$D$107,3,FALSE)))</f>
        <v/>
      </c>
      <c r="E2950" s="130" t="str">
        <f t="shared" si="46"/>
        <v/>
      </c>
      <c r="F2950" s="24"/>
      <c r="H2950" s="52"/>
      <c r="L2950" s="51"/>
    </row>
    <row r="2951" spans="3:12" ht="21" customHeight="1" x14ac:dyDescent="0.2">
      <c r="C2951" s="128" t="str">
        <f>IF(AND(D2951="",A2951=""),"",IF(ISBLANK(A2951)," ",VLOOKUP(A2951,'Tabla de equipos'!$B$3:$D$107,3,FALSE)))</f>
        <v/>
      </c>
      <c r="E2951" s="130" t="str">
        <f t="shared" si="46"/>
        <v/>
      </c>
      <c r="F2951" s="24"/>
      <c r="H2951" s="52"/>
      <c r="L2951" s="51"/>
    </row>
    <row r="2952" spans="3:12" ht="21" customHeight="1" x14ac:dyDescent="0.2">
      <c r="C2952" s="128" t="str">
        <f>IF(AND(D2952="",A2952=""),"",IF(ISBLANK(A2952)," ",VLOOKUP(A2952,'Tabla de equipos'!$B$3:$D$107,3,FALSE)))</f>
        <v/>
      </c>
      <c r="E2952" s="130" t="str">
        <f t="shared" si="46"/>
        <v/>
      </c>
      <c r="F2952" s="24"/>
      <c r="H2952" s="52"/>
      <c r="L2952" s="51"/>
    </row>
    <row r="2953" spans="3:12" ht="21" customHeight="1" x14ac:dyDescent="0.2">
      <c r="C2953" s="128" t="str">
        <f>IF(AND(D2953="",A2953=""),"",IF(ISBLANK(A2953)," ",VLOOKUP(A2953,'Tabla de equipos'!$B$3:$D$107,3,FALSE)))</f>
        <v/>
      </c>
      <c r="E2953" s="130" t="str">
        <f t="shared" si="46"/>
        <v/>
      </c>
      <c r="F2953" s="24"/>
      <c r="H2953" s="52"/>
      <c r="L2953" s="51"/>
    </row>
    <row r="2954" spans="3:12" ht="21" customHeight="1" x14ac:dyDescent="0.2">
      <c r="C2954" s="128" t="str">
        <f>IF(AND(D2954="",A2954=""),"",IF(ISBLANK(A2954)," ",VLOOKUP(A2954,'Tabla de equipos'!$B$3:$D$107,3,FALSE)))</f>
        <v/>
      </c>
      <c r="E2954" s="130" t="str">
        <f t="shared" si="46"/>
        <v/>
      </c>
      <c r="F2954" s="24"/>
      <c r="H2954" s="52"/>
      <c r="L2954" s="51"/>
    </row>
    <row r="2955" spans="3:12" ht="21" customHeight="1" x14ac:dyDescent="0.2">
      <c r="C2955" s="128" t="str">
        <f>IF(AND(D2955="",A2955=""),"",IF(ISBLANK(A2955)," ",VLOOKUP(A2955,'Tabla de equipos'!$B$3:$D$107,3,FALSE)))</f>
        <v/>
      </c>
      <c r="E2955" s="130" t="str">
        <f t="shared" si="46"/>
        <v/>
      </c>
      <c r="F2955" s="24"/>
      <c r="H2955" s="52"/>
      <c r="L2955" s="51"/>
    </row>
    <row r="2956" spans="3:12" ht="21" customHeight="1" x14ac:dyDescent="0.2">
      <c r="C2956" s="128" t="str">
        <f>IF(AND(D2956="",A2956=""),"",IF(ISBLANK(A2956)," ",VLOOKUP(A2956,'Tabla de equipos'!$B$3:$D$107,3,FALSE)))</f>
        <v/>
      </c>
      <c r="E2956" s="130" t="str">
        <f t="shared" si="46"/>
        <v/>
      </c>
      <c r="F2956" s="24"/>
      <c r="H2956" s="52"/>
      <c r="L2956" s="51"/>
    </row>
    <row r="2957" spans="3:12" ht="21" customHeight="1" x14ac:dyDescent="0.2">
      <c r="C2957" s="128" t="str">
        <f>IF(AND(D2957="",A2957=""),"",IF(ISBLANK(A2957)," ",VLOOKUP(A2957,'Tabla de equipos'!$B$3:$D$107,3,FALSE)))</f>
        <v/>
      </c>
      <c r="E2957" s="130" t="str">
        <f t="shared" si="46"/>
        <v/>
      </c>
      <c r="F2957" s="24"/>
      <c r="H2957" s="52"/>
      <c r="L2957" s="51"/>
    </row>
    <row r="2958" spans="3:12" ht="21" customHeight="1" x14ac:dyDescent="0.2">
      <c r="C2958" s="128" t="str">
        <f>IF(AND(D2958="",A2958=""),"",IF(ISBLANK(A2958)," ",VLOOKUP(A2958,'Tabla de equipos'!$B$3:$D$107,3,FALSE)))</f>
        <v/>
      </c>
      <c r="E2958" s="130" t="str">
        <f t="shared" si="46"/>
        <v/>
      </c>
      <c r="F2958" s="24"/>
      <c r="H2958" s="52"/>
      <c r="L2958" s="51"/>
    </row>
    <row r="2959" spans="3:12" ht="21" customHeight="1" x14ac:dyDescent="0.2">
      <c r="C2959" s="128" t="str">
        <f>IF(AND(D2959="",A2959=""),"",IF(ISBLANK(A2959)," ",VLOOKUP(A2959,'Tabla de equipos'!$B$3:$D$107,3,FALSE)))</f>
        <v/>
      </c>
      <c r="E2959" s="130" t="str">
        <f t="shared" si="46"/>
        <v/>
      </c>
      <c r="F2959" s="24"/>
      <c r="H2959" s="52"/>
      <c r="L2959" s="51"/>
    </row>
    <row r="2960" spans="3:12" ht="21" customHeight="1" x14ac:dyDescent="0.2">
      <c r="C2960" s="128" t="str">
        <f>IF(AND(D2960="",A2960=""),"",IF(ISBLANK(A2960)," ",VLOOKUP(A2960,'Tabla de equipos'!$B$3:$D$107,3,FALSE)))</f>
        <v/>
      </c>
      <c r="E2960" s="130" t="str">
        <f t="shared" si="46"/>
        <v/>
      </c>
      <c r="F2960" s="24"/>
      <c r="H2960" s="52"/>
      <c r="L2960" s="51"/>
    </row>
    <row r="2961" spans="3:12" ht="21" customHeight="1" x14ac:dyDescent="0.2">
      <c r="C2961" s="128" t="str">
        <f>IF(AND(D2961="",A2961=""),"",IF(ISBLANK(A2961)," ",VLOOKUP(A2961,'Tabla de equipos'!$B$3:$D$107,3,FALSE)))</f>
        <v/>
      </c>
      <c r="E2961" s="130" t="str">
        <f t="shared" si="46"/>
        <v/>
      </c>
      <c r="F2961" s="24"/>
      <c r="H2961" s="52"/>
      <c r="L2961" s="51"/>
    </row>
    <row r="2962" spans="3:12" ht="21" customHeight="1" x14ac:dyDescent="0.2">
      <c r="C2962" s="128" t="str">
        <f>IF(AND(D2962="",A2962=""),"",IF(ISBLANK(A2962)," ",VLOOKUP(A2962,'Tabla de equipos'!$B$3:$D$107,3,FALSE)))</f>
        <v/>
      </c>
      <c r="E2962" s="130" t="str">
        <f t="shared" ref="E2962:E3025" si="47">IF(AND(D2962="",A2962=""),"",IF(AND(A2962="",D2962&gt;0),"Falta especificar equipo/soporte",IF(AND(D2962&gt;0,A2962&lt;&gt;""),"","Falta incluir unidades")))</f>
        <v/>
      </c>
      <c r="F2962" s="24"/>
      <c r="H2962" s="52"/>
      <c r="L2962" s="51"/>
    </row>
    <row r="2963" spans="3:12" ht="21" customHeight="1" x14ac:dyDescent="0.2">
      <c r="C2963" s="128" t="str">
        <f>IF(AND(D2963="",A2963=""),"",IF(ISBLANK(A2963)," ",VLOOKUP(A2963,'Tabla de equipos'!$B$3:$D$107,3,FALSE)))</f>
        <v/>
      </c>
      <c r="E2963" s="130" t="str">
        <f t="shared" si="47"/>
        <v/>
      </c>
      <c r="F2963" s="24"/>
      <c r="H2963" s="52"/>
      <c r="L2963" s="51"/>
    </row>
    <row r="2964" spans="3:12" ht="21" customHeight="1" x14ac:dyDescent="0.2">
      <c r="C2964" s="128" t="str">
        <f>IF(AND(D2964="",A2964=""),"",IF(ISBLANK(A2964)," ",VLOOKUP(A2964,'Tabla de equipos'!$B$3:$D$107,3,FALSE)))</f>
        <v/>
      </c>
      <c r="E2964" s="130" t="str">
        <f t="shared" si="47"/>
        <v/>
      </c>
      <c r="F2964" s="24"/>
      <c r="H2964" s="52"/>
      <c r="L2964" s="51"/>
    </row>
    <row r="2965" spans="3:12" ht="21" customHeight="1" x14ac:dyDescent="0.2">
      <c r="C2965" s="128" t="str">
        <f>IF(AND(D2965="",A2965=""),"",IF(ISBLANK(A2965)," ",VLOOKUP(A2965,'Tabla de equipos'!$B$3:$D$107,3,FALSE)))</f>
        <v/>
      </c>
      <c r="E2965" s="130" t="str">
        <f t="shared" si="47"/>
        <v/>
      </c>
      <c r="F2965" s="24"/>
      <c r="H2965" s="52"/>
      <c r="L2965" s="51"/>
    </row>
    <row r="2966" spans="3:12" ht="21" customHeight="1" x14ac:dyDescent="0.2">
      <c r="C2966" s="128" t="str">
        <f>IF(AND(D2966="",A2966=""),"",IF(ISBLANK(A2966)," ",VLOOKUP(A2966,'Tabla de equipos'!$B$3:$D$107,3,FALSE)))</f>
        <v/>
      </c>
      <c r="E2966" s="130" t="str">
        <f t="shared" si="47"/>
        <v/>
      </c>
      <c r="F2966" s="24"/>
      <c r="H2966" s="52"/>
      <c r="L2966" s="51"/>
    </row>
    <row r="2967" spans="3:12" ht="21" customHeight="1" x14ac:dyDescent="0.2">
      <c r="C2967" s="128" t="str">
        <f>IF(AND(D2967="",A2967=""),"",IF(ISBLANK(A2967)," ",VLOOKUP(A2967,'Tabla de equipos'!$B$3:$D$107,3,FALSE)))</f>
        <v/>
      </c>
      <c r="E2967" s="130" t="str">
        <f t="shared" si="47"/>
        <v/>
      </c>
      <c r="F2967" s="24"/>
      <c r="H2967" s="52"/>
      <c r="L2967" s="51"/>
    </row>
    <row r="2968" spans="3:12" ht="21" customHeight="1" x14ac:dyDescent="0.2">
      <c r="C2968" s="128" t="str">
        <f>IF(AND(D2968="",A2968=""),"",IF(ISBLANK(A2968)," ",VLOOKUP(A2968,'Tabla de equipos'!$B$3:$D$107,3,FALSE)))</f>
        <v/>
      </c>
      <c r="E2968" s="130" t="str">
        <f t="shared" si="47"/>
        <v/>
      </c>
      <c r="F2968" s="24"/>
      <c r="H2968" s="52"/>
      <c r="L2968" s="51"/>
    </row>
    <row r="2969" spans="3:12" ht="21" customHeight="1" x14ac:dyDescent="0.2">
      <c r="C2969" s="128" t="str">
        <f>IF(AND(D2969="",A2969=""),"",IF(ISBLANK(A2969)," ",VLOOKUP(A2969,'Tabla de equipos'!$B$3:$D$107,3,FALSE)))</f>
        <v/>
      </c>
      <c r="E2969" s="130" t="str">
        <f t="shared" si="47"/>
        <v/>
      </c>
      <c r="F2969" s="24"/>
      <c r="H2969" s="52"/>
      <c r="L2969" s="51"/>
    </row>
    <row r="2970" spans="3:12" ht="21" customHeight="1" x14ac:dyDescent="0.2">
      <c r="C2970" s="128" t="str">
        <f>IF(AND(D2970="",A2970=""),"",IF(ISBLANK(A2970)," ",VLOOKUP(A2970,'Tabla de equipos'!$B$3:$D$107,3,FALSE)))</f>
        <v/>
      </c>
      <c r="E2970" s="130" t="str">
        <f t="shared" si="47"/>
        <v/>
      </c>
      <c r="F2970" s="24"/>
      <c r="H2970" s="52"/>
      <c r="L2970" s="51"/>
    </row>
    <row r="2971" spans="3:12" ht="21" customHeight="1" x14ac:dyDescent="0.2">
      <c r="C2971" s="128" t="str">
        <f>IF(AND(D2971="",A2971=""),"",IF(ISBLANK(A2971)," ",VLOOKUP(A2971,'Tabla de equipos'!$B$3:$D$107,3,FALSE)))</f>
        <v/>
      </c>
      <c r="E2971" s="130" t="str">
        <f t="shared" si="47"/>
        <v/>
      </c>
      <c r="F2971" s="24"/>
      <c r="H2971" s="52"/>
      <c r="L2971" s="51"/>
    </row>
    <row r="2972" spans="3:12" ht="21" customHeight="1" x14ac:dyDescent="0.2">
      <c r="C2972" s="128" t="str">
        <f>IF(AND(D2972="",A2972=""),"",IF(ISBLANK(A2972)," ",VLOOKUP(A2972,'Tabla de equipos'!$B$3:$D$107,3,FALSE)))</f>
        <v/>
      </c>
      <c r="E2972" s="130" t="str">
        <f t="shared" si="47"/>
        <v/>
      </c>
      <c r="F2972" s="24"/>
      <c r="H2972" s="52"/>
      <c r="L2972" s="51"/>
    </row>
    <row r="2973" spans="3:12" ht="21" customHeight="1" x14ac:dyDescent="0.2">
      <c r="C2973" s="128" t="str">
        <f>IF(AND(D2973="",A2973=""),"",IF(ISBLANK(A2973)," ",VLOOKUP(A2973,'Tabla de equipos'!$B$3:$D$107,3,FALSE)))</f>
        <v/>
      </c>
      <c r="E2973" s="130" t="str">
        <f t="shared" si="47"/>
        <v/>
      </c>
      <c r="F2973" s="24"/>
      <c r="H2973" s="52"/>
      <c r="L2973" s="51"/>
    </row>
    <row r="2974" spans="3:12" ht="21" customHeight="1" x14ac:dyDescent="0.2">
      <c r="C2974" s="128" t="str">
        <f>IF(AND(D2974="",A2974=""),"",IF(ISBLANK(A2974)," ",VLOOKUP(A2974,'Tabla de equipos'!$B$3:$D$107,3,FALSE)))</f>
        <v/>
      </c>
      <c r="E2974" s="130" t="str">
        <f t="shared" si="47"/>
        <v/>
      </c>
      <c r="F2974" s="24"/>
      <c r="H2974" s="52"/>
      <c r="L2974" s="51"/>
    </row>
    <row r="2975" spans="3:12" ht="21" customHeight="1" x14ac:dyDescent="0.2">
      <c r="C2975" s="128" t="str">
        <f>IF(AND(D2975="",A2975=""),"",IF(ISBLANK(A2975)," ",VLOOKUP(A2975,'Tabla de equipos'!$B$3:$D$107,3,FALSE)))</f>
        <v/>
      </c>
      <c r="E2975" s="130" t="str">
        <f t="shared" si="47"/>
        <v/>
      </c>
      <c r="F2975" s="24"/>
      <c r="H2975" s="52"/>
      <c r="L2975" s="51"/>
    </row>
    <row r="2976" spans="3:12" ht="21" customHeight="1" x14ac:dyDescent="0.2">
      <c r="C2976" s="128" t="str">
        <f>IF(AND(D2976="",A2976=""),"",IF(ISBLANK(A2976)," ",VLOOKUP(A2976,'Tabla de equipos'!$B$3:$D$107,3,FALSE)))</f>
        <v/>
      </c>
      <c r="E2976" s="130" t="str">
        <f t="shared" si="47"/>
        <v/>
      </c>
      <c r="F2976" s="24"/>
      <c r="H2976" s="52"/>
      <c r="L2976" s="51"/>
    </row>
    <row r="2977" spans="3:12" ht="21" customHeight="1" x14ac:dyDescent="0.2">
      <c r="C2977" s="128" t="str">
        <f>IF(AND(D2977="",A2977=""),"",IF(ISBLANK(A2977)," ",VLOOKUP(A2977,'Tabla de equipos'!$B$3:$D$107,3,FALSE)))</f>
        <v/>
      </c>
      <c r="E2977" s="130" t="str">
        <f t="shared" si="47"/>
        <v/>
      </c>
      <c r="F2977" s="24"/>
      <c r="H2977" s="52"/>
      <c r="L2977" s="51"/>
    </row>
    <row r="2978" spans="3:12" ht="21" customHeight="1" x14ac:dyDescent="0.2">
      <c r="C2978" s="128" t="str">
        <f>IF(AND(D2978="",A2978=""),"",IF(ISBLANK(A2978)," ",VLOOKUP(A2978,'Tabla de equipos'!$B$3:$D$107,3,FALSE)))</f>
        <v/>
      </c>
      <c r="E2978" s="130" t="str">
        <f t="shared" si="47"/>
        <v/>
      </c>
      <c r="F2978" s="24"/>
      <c r="H2978" s="52"/>
      <c r="L2978" s="51"/>
    </row>
    <row r="2979" spans="3:12" ht="21" customHeight="1" x14ac:dyDescent="0.2">
      <c r="C2979" s="128" t="str">
        <f>IF(AND(D2979="",A2979=""),"",IF(ISBLANK(A2979)," ",VLOOKUP(A2979,'Tabla de equipos'!$B$3:$D$107,3,FALSE)))</f>
        <v/>
      </c>
      <c r="E2979" s="130" t="str">
        <f t="shared" si="47"/>
        <v/>
      </c>
      <c r="F2979" s="24"/>
      <c r="H2979" s="52"/>
      <c r="L2979" s="51"/>
    </row>
    <row r="2980" spans="3:12" ht="21" customHeight="1" x14ac:dyDescent="0.2">
      <c r="C2980" s="128" t="str">
        <f>IF(AND(D2980="",A2980=""),"",IF(ISBLANK(A2980)," ",VLOOKUP(A2980,'Tabla de equipos'!$B$3:$D$107,3,FALSE)))</f>
        <v/>
      </c>
      <c r="E2980" s="130" t="str">
        <f t="shared" si="47"/>
        <v/>
      </c>
      <c r="F2980" s="24"/>
      <c r="H2980" s="52"/>
      <c r="L2980" s="51"/>
    </row>
    <row r="2981" spans="3:12" ht="21" customHeight="1" x14ac:dyDescent="0.2">
      <c r="C2981" s="128" t="str">
        <f>IF(AND(D2981="",A2981=""),"",IF(ISBLANK(A2981)," ",VLOOKUP(A2981,'Tabla de equipos'!$B$3:$D$107,3,FALSE)))</f>
        <v/>
      </c>
      <c r="E2981" s="130" t="str">
        <f t="shared" si="47"/>
        <v/>
      </c>
      <c r="F2981" s="24"/>
      <c r="H2981" s="52"/>
      <c r="L2981" s="51"/>
    </row>
    <row r="2982" spans="3:12" ht="21" customHeight="1" x14ac:dyDescent="0.2">
      <c r="C2982" s="128" t="str">
        <f>IF(AND(D2982="",A2982=""),"",IF(ISBLANK(A2982)," ",VLOOKUP(A2982,'Tabla de equipos'!$B$3:$D$107,3,FALSE)))</f>
        <v/>
      </c>
      <c r="E2982" s="130" t="str">
        <f t="shared" si="47"/>
        <v/>
      </c>
      <c r="F2982" s="24"/>
      <c r="H2982" s="52"/>
      <c r="L2982" s="51"/>
    </row>
    <row r="2983" spans="3:12" ht="21" customHeight="1" x14ac:dyDescent="0.2">
      <c r="C2983" s="128" t="str">
        <f>IF(AND(D2983="",A2983=""),"",IF(ISBLANK(A2983)," ",VLOOKUP(A2983,'Tabla de equipos'!$B$3:$D$107,3,FALSE)))</f>
        <v/>
      </c>
      <c r="E2983" s="130" t="str">
        <f t="shared" si="47"/>
        <v/>
      </c>
      <c r="F2983" s="24"/>
      <c r="H2983" s="52"/>
      <c r="L2983" s="51"/>
    </row>
    <row r="2984" spans="3:12" ht="21" customHeight="1" x14ac:dyDescent="0.2">
      <c r="C2984" s="128" t="str">
        <f>IF(AND(D2984="",A2984=""),"",IF(ISBLANK(A2984)," ",VLOOKUP(A2984,'Tabla de equipos'!$B$3:$D$107,3,FALSE)))</f>
        <v/>
      </c>
      <c r="E2984" s="130" t="str">
        <f t="shared" si="47"/>
        <v/>
      </c>
      <c r="F2984" s="24"/>
      <c r="H2984" s="52"/>
      <c r="L2984" s="51"/>
    </row>
    <row r="2985" spans="3:12" ht="21" customHeight="1" x14ac:dyDescent="0.2">
      <c r="C2985" s="128" t="str">
        <f>IF(AND(D2985="",A2985=""),"",IF(ISBLANK(A2985)," ",VLOOKUP(A2985,'Tabla de equipos'!$B$3:$D$107,3,FALSE)))</f>
        <v/>
      </c>
      <c r="E2985" s="130" t="str">
        <f t="shared" si="47"/>
        <v/>
      </c>
      <c r="F2985" s="24"/>
      <c r="H2985" s="52"/>
      <c r="L2985" s="51"/>
    </row>
    <row r="2986" spans="3:12" ht="21" customHeight="1" x14ac:dyDescent="0.2">
      <c r="C2986" s="128" t="str">
        <f>IF(AND(D2986="",A2986=""),"",IF(ISBLANK(A2986)," ",VLOOKUP(A2986,'Tabla de equipos'!$B$3:$D$107,3,FALSE)))</f>
        <v/>
      </c>
      <c r="E2986" s="130" t="str">
        <f t="shared" si="47"/>
        <v/>
      </c>
      <c r="F2986" s="24"/>
      <c r="H2986" s="52"/>
      <c r="L2986" s="51"/>
    </row>
    <row r="2987" spans="3:12" ht="21" customHeight="1" x14ac:dyDescent="0.2">
      <c r="C2987" s="128" t="str">
        <f>IF(AND(D2987="",A2987=""),"",IF(ISBLANK(A2987)," ",VLOOKUP(A2987,'Tabla de equipos'!$B$3:$D$107,3,FALSE)))</f>
        <v/>
      </c>
      <c r="E2987" s="130" t="str">
        <f t="shared" si="47"/>
        <v/>
      </c>
      <c r="F2987" s="24"/>
      <c r="H2987" s="52"/>
      <c r="L2987" s="51"/>
    </row>
    <row r="2988" spans="3:12" ht="21" customHeight="1" x14ac:dyDescent="0.2">
      <c r="C2988" s="128" t="str">
        <f>IF(AND(D2988="",A2988=""),"",IF(ISBLANK(A2988)," ",VLOOKUP(A2988,'Tabla de equipos'!$B$3:$D$107,3,FALSE)))</f>
        <v/>
      </c>
      <c r="E2988" s="130" t="str">
        <f t="shared" si="47"/>
        <v/>
      </c>
      <c r="F2988" s="24"/>
      <c r="H2988" s="52"/>
      <c r="L2988" s="51"/>
    </row>
    <row r="2989" spans="3:12" ht="21" customHeight="1" x14ac:dyDescent="0.2">
      <c r="C2989" s="128" t="str">
        <f>IF(AND(D2989="",A2989=""),"",IF(ISBLANK(A2989)," ",VLOOKUP(A2989,'Tabla de equipos'!$B$3:$D$107,3,FALSE)))</f>
        <v/>
      </c>
      <c r="E2989" s="130" t="str">
        <f t="shared" si="47"/>
        <v/>
      </c>
      <c r="F2989" s="24"/>
      <c r="H2989" s="52"/>
      <c r="L2989" s="51"/>
    </row>
    <row r="2990" spans="3:12" ht="21" customHeight="1" x14ac:dyDescent="0.2">
      <c r="C2990" s="128" t="str">
        <f>IF(AND(D2990="",A2990=""),"",IF(ISBLANK(A2990)," ",VLOOKUP(A2990,'Tabla de equipos'!$B$3:$D$107,3,FALSE)))</f>
        <v/>
      </c>
      <c r="E2990" s="130" t="str">
        <f t="shared" si="47"/>
        <v/>
      </c>
      <c r="F2990" s="24"/>
      <c r="H2990" s="52"/>
      <c r="L2990" s="51"/>
    </row>
    <row r="2991" spans="3:12" ht="21" customHeight="1" x14ac:dyDescent="0.2">
      <c r="C2991" s="128" t="str">
        <f>IF(AND(D2991="",A2991=""),"",IF(ISBLANK(A2991)," ",VLOOKUP(A2991,'Tabla de equipos'!$B$3:$D$107,3,FALSE)))</f>
        <v/>
      </c>
      <c r="E2991" s="130" t="str">
        <f t="shared" si="47"/>
        <v/>
      </c>
      <c r="F2991" s="24"/>
      <c r="H2991" s="52"/>
      <c r="L2991" s="51"/>
    </row>
    <row r="2992" spans="3:12" ht="21" customHeight="1" x14ac:dyDescent="0.2">
      <c r="C2992" s="128" t="str">
        <f>IF(AND(D2992="",A2992=""),"",IF(ISBLANK(A2992)," ",VLOOKUP(A2992,'Tabla de equipos'!$B$3:$D$107,3,FALSE)))</f>
        <v/>
      </c>
      <c r="E2992" s="130" t="str">
        <f t="shared" si="47"/>
        <v/>
      </c>
      <c r="F2992" s="24"/>
      <c r="H2992" s="52"/>
      <c r="L2992" s="51"/>
    </row>
    <row r="2993" spans="3:12" ht="21" customHeight="1" x14ac:dyDescent="0.2">
      <c r="C2993" s="128" t="str">
        <f>IF(AND(D2993="",A2993=""),"",IF(ISBLANK(A2993)," ",VLOOKUP(A2993,'Tabla de equipos'!$B$3:$D$107,3,FALSE)))</f>
        <v/>
      </c>
      <c r="E2993" s="130" t="str">
        <f t="shared" si="47"/>
        <v/>
      </c>
      <c r="F2993" s="24"/>
      <c r="H2993" s="52"/>
      <c r="L2993" s="51"/>
    </row>
    <row r="2994" spans="3:12" ht="21" customHeight="1" x14ac:dyDescent="0.2">
      <c r="C2994" s="128" t="str">
        <f>IF(AND(D2994="",A2994=""),"",IF(ISBLANK(A2994)," ",VLOOKUP(A2994,'Tabla de equipos'!$B$3:$D$107,3,FALSE)))</f>
        <v/>
      </c>
      <c r="E2994" s="130" t="str">
        <f t="shared" si="47"/>
        <v/>
      </c>
      <c r="F2994" s="24"/>
      <c r="H2994" s="52"/>
      <c r="L2994" s="51"/>
    </row>
    <row r="2995" spans="3:12" ht="21" customHeight="1" x14ac:dyDescent="0.2">
      <c r="C2995" s="128" t="str">
        <f>IF(AND(D2995="",A2995=""),"",IF(ISBLANK(A2995)," ",VLOOKUP(A2995,'Tabla de equipos'!$B$3:$D$107,3,FALSE)))</f>
        <v/>
      </c>
      <c r="E2995" s="130" t="str">
        <f t="shared" si="47"/>
        <v/>
      </c>
      <c r="F2995" s="24"/>
      <c r="H2995" s="52"/>
      <c r="L2995" s="51"/>
    </row>
    <row r="2996" spans="3:12" ht="21" customHeight="1" x14ac:dyDescent="0.2">
      <c r="C2996" s="128" t="str">
        <f>IF(AND(D2996="",A2996=""),"",IF(ISBLANK(A2996)," ",VLOOKUP(A2996,'Tabla de equipos'!$B$3:$D$107,3,FALSE)))</f>
        <v/>
      </c>
      <c r="E2996" s="130" t="str">
        <f t="shared" si="47"/>
        <v/>
      </c>
      <c r="F2996" s="24"/>
      <c r="H2996" s="52"/>
      <c r="L2996" s="51"/>
    </row>
    <row r="2997" spans="3:12" ht="21" customHeight="1" x14ac:dyDescent="0.2">
      <c r="C2997" s="128" t="str">
        <f>IF(AND(D2997="",A2997=""),"",IF(ISBLANK(A2997)," ",VLOOKUP(A2997,'Tabla de equipos'!$B$3:$D$107,3,FALSE)))</f>
        <v/>
      </c>
      <c r="E2997" s="130" t="str">
        <f t="shared" si="47"/>
        <v/>
      </c>
      <c r="F2997" s="24"/>
      <c r="H2997" s="52"/>
      <c r="L2997" s="51"/>
    </row>
    <row r="2998" spans="3:12" ht="21" customHeight="1" x14ac:dyDescent="0.2">
      <c r="C2998" s="128" t="str">
        <f>IF(AND(D2998="",A2998=""),"",IF(ISBLANK(A2998)," ",VLOOKUP(A2998,'Tabla de equipos'!$B$3:$D$107,3,FALSE)))</f>
        <v/>
      </c>
      <c r="E2998" s="130" t="str">
        <f t="shared" si="47"/>
        <v/>
      </c>
      <c r="F2998" s="24"/>
      <c r="H2998" s="52"/>
      <c r="L2998" s="51"/>
    </row>
    <row r="2999" spans="3:12" ht="21" customHeight="1" x14ac:dyDescent="0.2">
      <c r="C2999" s="128" t="str">
        <f>IF(AND(D2999="",A2999=""),"",IF(ISBLANK(A2999)," ",VLOOKUP(A2999,'Tabla de equipos'!$B$3:$D$107,3,FALSE)))</f>
        <v/>
      </c>
      <c r="E2999" s="130" t="str">
        <f t="shared" si="47"/>
        <v/>
      </c>
      <c r="F2999" s="24"/>
      <c r="H2999" s="52"/>
      <c r="L2999" s="51"/>
    </row>
    <row r="3000" spans="3:12" ht="21" customHeight="1" x14ac:dyDescent="0.2">
      <c r="C3000" s="128" t="str">
        <f>IF(AND(D3000="",A3000=""),"",IF(ISBLANK(A3000)," ",VLOOKUP(A3000,'Tabla de equipos'!$B$3:$D$107,3,FALSE)))</f>
        <v/>
      </c>
      <c r="E3000" s="130" t="str">
        <f t="shared" si="47"/>
        <v/>
      </c>
      <c r="F3000" s="24"/>
      <c r="H3000" s="52"/>
      <c r="L3000" s="51"/>
    </row>
    <row r="3001" spans="3:12" ht="21" customHeight="1" x14ac:dyDescent="0.2">
      <c r="C3001" s="128" t="str">
        <f>IF(AND(D3001="",A3001=""),"",IF(ISBLANK(A3001)," ",VLOOKUP(A3001,'Tabla de equipos'!$B$3:$D$107,3,FALSE)))</f>
        <v/>
      </c>
      <c r="E3001" s="130" t="str">
        <f t="shared" si="47"/>
        <v/>
      </c>
      <c r="F3001" s="24"/>
      <c r="H3001" s="52"/>
      <c r="L3001" s="51"/>
    </row>
    <row r="3002" spans="3:12" ht="21" customHeight="1" x14ac:dyDescent="0.2">
      <c r="C3002" s="128" t="str">
        <f>IF(AND(D3002="",A3002=""),"",IF(ISBLANK(A3002)," ",VLOOKUP(A3002,'Tabla de equipos'!$B$3:$D$107,3,FALSE)))</f>
        <v/>
      </c>
      <c r="E3002" s="130" t="str">
        <f t="shared" si="47"/>
        <v/>
      </c>
      <c r="F3002" s="24"/>
      <c r="H3002" s="52"/>
      <c r="L3002" s="51"/>
    </row>
    <row r="3003" spans="3:12" ht="21" customHeight="1" x14ac:dyDescent="0.2">
      <c r="C3003" s="128" t="str">
        <f>IF(AND(D3003="",A3003=""),"",IF(ISBLANK(A3003)," ",VLOOKUP(A3003,'Tabla de equipos'!$B$3:$D$107,3,FALSE)))</f>
        <v/>
      </c>
      <c r="E3003" s="130" t="str">
        <f t="shared" si="47"/>
        <v/>
      </c>
      <c r="F3003" s="24"/>
      <c r="H3003" s="52"/>
      <c r="L3003" s="51"/>
    </row>
    <row r="3004" spans="3:12" ht="21" customHeight="1" x14ac:dyDescent="0.2">
      <c r="C3004" s="128" t="str">
        <f>IF(AND(D3004="",A3004=""),"",IF(ISBLANK(A3004)," ",VLOOKUP(A3004,'Tabla de equipos'!$B$3:$D$107,3,FALSE)))</f>
        <v/>
      </c>
      <c r="E3004" s="130" t="str">
        <f t="shared" si="47"/>
        <v/>
      </c>
      <c r="F3004" s="24"/>
      <c r="H3004" s="52"/>
      <c r="L3004" s="51"/>
    </row>
    <row r="3005" spans="3:12" ht="21" customHeight="1" x14ac:dyDescent="0.2">
      <c r="C3005" s="128" t="str">
        <f>IF(AND(D3005="",A3005=""),"",IF(ISBLANK(A3005)," ",VLOOKUP(A3005,'Tabla de equipos'!$B$3:$D$107,3,FALSE)))</f>
        <v/>
      </c>
      <c r="E3005" s="130" t="str">
        <f t="shared" si="47"/>
        <v/>
      </c>
      <c r="F3005" s="24"/>
      <c r="H3005" s="52"/>
      <c r="L3005" s="51"/>
    </row>
    <row r="3006" spans="3:12" ht="21" customHeight="1" x14ac:dyDescent="0.2">
      <c r="C3006" s="128" t="str">
        <f>IF(AND(D3006="",A3006=""),"",IF(ISBLANK(A3006)," ",VLOOKUP(A3006,'Tabla de equipos'!$B$3:$D$107,3,FALSE)))</f>
        <v/>
      </c>
      <c r="E3006" s="130" t="str">
        <f t="shared" si="47"/>
        <v/>
      </c>
      <c r="F3006" s="24"/>
      <c r="H3006" s="52"/>
      <c r="L3006" s="51"/>
    </row>
    <row r="3007" spans="3:12" ht="21" customHeight="1" x14ac:dyDescent="0.2">
      <c r="C3007" s="128" t="str">
        <f>IF(AND(D3007="",A3007=""),"",IF(ISBLANK(A3007)," ",VLOOKUP(A3007,'Tabla de equipos'!$B$3:$D$107,3,FALSE)))</f>
        <v/>
      </c>
      <c r="E3007" s="130" t="str">
        <f t="shared" si="47"/>
        <v/>
      </c>
      <c r="F3007" s="24"/>
      <c r="H3007" s="52"/>
      <c r="L3007" s="51"/>
    </row>
    <row r="3008" spans="3:12" ht="21" customHeight="1" x14ac:dyDescent="0.2">
      <c r="C3008" s="128" t="str">
        <f>IF(AND(D3008="",A3008=""),"",IF(ISBLANK(A3008)," ",VLOOKUP(A3008,'Tabla de equipos'!$B$3:$D$107,3,FALSE)))</f>
        <v/>
      </c>
      <c r="E3008" s="130" t="str">
        <f t="shared" si="47"/>
        <v/>
      </c>
      <c r="F3008" s="24"/>
      <c r="H3008" s="52"/>
      <c r="L3008" s="51"/>
    </row>
    <row r="3009" spans="3:12" ht="21" customHeight="1" x14ac:dyDescent="0.2">
      <c r="C3009" s="128" t="str">
        <f>IF(AND(D3009="",A3009=""),"",IF(ISBLANK(A3009)," ",VLOOKUP(A3009,'Tabla de equipos'!$B$3:$D$107,3,FALSE)))</f>
        <v/>
      </c>
      <c r="E3009" s="130" t="str">
        <f t="shared" si="47"/>
        <v/>
      </c>
      <c r="F3009" s="24"/>
      <c r="H3009" s="52"/>
      <c r="L3009" s="51"/>
    </row>
    <row r="3010" spans="3:12" ht="21" customHeight="1" x14ac:dyDescent="0.2">
      <c r="C3010" s="128" t="str">
        <f>IF(AND(D3010="",A3010=""),"",IF(ISBLANK(A3010)," ",VLOOKUP(A3010,'Tabla de equipos'!$B$3:$D$107,3,FALSE)))</f>
        <v/>
      </c>
      <c r="E3010" s="130" t="str">
        <f t="shared" si="47"/>
        <v/>
      </c>
      <c r="F3010" s="24"/>
      <c r="H3010" s="52"/>
      <c r="L3010" s="51"/>
    </row>
    <row r="3011" spans="3:12" ht="21" customHeight="1" x14ac:dyDescent="0.2">
      <c r="C3011" s="128" t="str">
        <f>IF(AND(D3011="",A3011=""),"",IF(ISBLANK(A3011)," ",VLOOKUP(A3011,'Tabla de equipos'!$B$3:$D$107,3,FALSE)))</f>
        <v/>
      </c>
      <c r="E3011" s="130" t="str">
        <f t="shared" si="47"/>
        <v/>
      </c>
      <c r="F3011" s="24"/>
      <c r="H3011" s="52"/>
      <c r="L3011" s="51"/>
    </row>
    <row r="3012" spans="3:12" ht="21" customHeight="1" x14ac:dyDescent="0.2">
      <c r="C3012" s="128" t="str">
        <f>IF(AND(D3012="",A3012=""),"",IF(ISBLANK(A3012)," ",VLOOKUP(A3012,'Tabla de equipos'!$B$3:$D$107,3,FALSE)))</f>
        <v/>
      </c>
      <c r="E3012" s="130" t="str">
        <f t="shared" si="47"/>
        <v/>
      </c>
      <c r="F3012" s="24"/>
      <c r="H3012" s="52"/>
      <c r="L3012" s="51"/>
    </row>
    <row r="3013" spans="3:12" ht="21" customHeight="1" x14ac:dyDescent="0.2">
      <c r="C3013" s="128" t="str">
        <f>IF(AND(D3013="",A3013=""),"",IF(ISBLANK(A3013)," ",VLOOKUP(A3013,'Tabla de equipos'!$B$3:$D$107,3,FALSE)))</f>
        <v/>
      </c>
      <c r="E3013" s="130" t="str">
        <f t="shared" si="47"/>
        <v/>
      </c>
      <c r="F3013" s="24"/>
      <c r="H3013" s="52"/>
      <c r="L3013" s="51"/>
    </row>
    <row r="3014" spans="3:12" ht="21" customHeight="1" x14ac:dyDescent="0.2">
      <c r="C3014" s="128" t="str">
        <f>IF(AND(D3014="",A3014=""),"",IF(ISBLANK(A3014)," ",VLOOKUP(A3014,'Tabla de equipos'!$B$3:$D$107,3,FALSE)))</f>
        <v/>
      </c>
      <c r="E3014" s="130" t="str">
        <f t="shared" si="47"/>
        <v/>
      </c>
      <c r="F3014" s="24"/>
      <c r="H3014" s="52"/>
      <c r="L3014" s="51"/>
    </row>
    <row r="3015" spans="3:12" ht="21" customHeight="1" x14ac:dyDescent="0.2">
      <c r="C3015" s="128" t="str">
        <f>IF(AND(D3015="",A3015=""),"",IF(ISBLANK(A3015)," ",VLOOKUP(A3015,'Tabla de equipos'!$B$3:$D$107,3,FALSE)))</f>
        <v/>
      </c>
      <c r="E3015" s="130" t="str">
        <f t="shared" si="47"/>
        <v/>
      </c>
      <c r="F3015" s="24"/>
      <c r="H3015" s="52"/>
      <c r="L3015" s="51"/>
    </row>
    <row r="3016" spans="3:12" ht="21" customHeight="1" x14ac:dyDescent="0.2">
      <c r="C3016" s="128" t="str">
        <f>IF(AND(D3016="",A3016=""),"",IF(ISBLANK(A3016)," ",VLOOKUP(A3016,'Tabla de equipos'!$B$3:$D$107,3,FALSE)))</f>
        <v/>
      </c>
      <c r="E3016" s="130" t="str">
        <f t="shared" si="47"/>
        <v/>
      </c>
      <c r="F3016" s="24"/>
      <c r="H3016" s="52"/>
      <c r="L3016" s="51"/>
    </row>
    <row r="3017" spans="3:12" ht="21" customHeight="1" x14ac:dyDescent="0.2">
      <c r="C3017" s="128" t="str">
        <f>IF(AND(D3017="",A3017=""),"",IF(ISBLANK(A3017)," ",VLOOKUP(A3017,'Tabla de equipos'!$B$3:$D$107,3,FALSE)))</f>
        <v/>
      </c>
      <c r="E3017" s="130" t="str">
        <f t="shared" si="47"/>
        <v/>
      </c>
      <c r="F3017" s="24"/>
      <c r="H3017" s="52"/>
      <c r="L3017" s="51"/>
    </row>
    <row r="3018" spans="3:12" ht="21" customHeight="1" x14ac:dyDescent="0.2">
      <c r="C3018" s="128" t="str">
        <f>IF(AND(D3018="",A3018=""),"",IF(ISBLANK(A3018)," ",VLOOKUP(A3018,'Tabla de equipos'!$B$3:$D$107,3,FALSE)))</f>
        <v/>
      </c>
      <c r="E3018" s="130" t="str">
        <f t="shared" si="47"/>
        <v/>
      </c>
      <c r="F3018" s="24"/>
      <c r="H3018" s="52"/>
      <c r="L3018" s="51"/>
    </row>
    <row r="3019" spans="3:12" ht="21" customHeight="1" x14ac:dyDescent="0.2">
      <c r="C3019" s="128" t="str">
        <f>IF(AND(D3019="",A3019=""),"",IF(ISBLANK(A3019)," ",VLOOKUP(A3019,'Tabla de equipos'!$B$3:$D$107,3,FALSE)))</f>
        <v/>
      </c>
      <c r="E3019" s="130" t="str">
        <f t="shared" si="47"/>
        <v/>
      </c>
      <c r="F3019" s="24"/>
      <c r="H3019" s="52"/>
      <c r="L3019" s="51"/>
    </row>
    <row r="3020" spans="3:12" ht="21" customHeight="1" x14ac:dyDescent="0.2">
      <c r="C3020" s="128" t="str">
        <f>IF(AND(D3020="",A3020=""),"",IF(ISBLANK(A3020)," ",VLOOKUP(A3020,'Tabla de equipos'!$B$3:$D$107,3,FALSE)))</f>
        <v/>
      </c>
      <c r="E3020" s="130" t="str">
        <f t="shared" si="47"/>
        <v/>
      </c>
      <c r="F3020" s="24"/>
      <c r="H3020" s="52"/>
      <c r="L3020" s="51"/>
    </row>
    <row r="3021" spans="3:12" ht="21" customHeight="1" x14ac:dyDescent="0.2">
      <c r="C3021" s="128" t="str">
        <f>IF(AND(D3021="",A3021=""),"",IF(ISBLANK(A3021)," ",VLOOKUP(A3021,'Tabla de equipos'!$B$3:$D$107,3,FALSE)))</f>
        <v/>
      </c>
      <c r="E3021" s="130" t="str">
        <f t="shared" si="47"/>
        <v/>
      </c>
      <c r="F3021" s="24"/>
      <c r="H3021" s="52"/>
      <c r="L3021" s="51"/>
    </row>
    <row r="3022" spans="3:12" ht="21" customHeight="1" x14ac:dyDescent="0.2">
      <c r="C3022" s="128" t="str">
        <f>IF(AND(D3022="",A3022=""),"",IF(ISBLANK(A3022)," ",VLOOKUP(A3022,'Tabla de equipos'!$B$3:$D$107,3,FALSE)))</f>
        <v/>
      </c>
      <c r="E3022" s="130" t="str">
        <f t="shared" si="47"/>
        <v/>
      </c>
      <c r="F3022" s="24"/>
      <c r="H3022" s="52"/>
      <c r="L3022" s="51"/>
    </row>
    <row r="3023" spans="3:12" ht="21" customHeight="1" x14ac:dyDescent="0.2">
      <c r="C3023" s="128" t="str">
        <f>IF(AND(D3023="",A3023=""),"",IF(ISBLANK(A3023)," ",VLOOKUP(A3023,'Tabla de equipos'!$B$3:$D$107,3,FALSE)))</f>
        <v/>
      </c>
      <c r="E3023" s="130" t="str">
        <f t="shared" si="47"/>
        <v/>
      </c>
      <c r="F3023" s="24"/>
      <c r="H3023" s="52"/>
      <c r="L3023" s="51"/>
    </row>
    <row r="3024" spans="3:12" ht="21" customHeight="1" x14ac:dyDescent="0.2">
      <c r="C3024" s="128" t="str">
        <f>IF(AND(D3024="",A3024=""),"",IF(ISBLANK(A3024)," ",VLOOKUP(A3024,'Tabla de equipos'!$B$3:$D$107,3,FALSE)))</f>
        <v/>
      </c>
      <c r="E3024" s="130" t="str">
        <f t="shared" si="47"/>
        <v/>
      </c>
      <c r="F3024" s="24"/>
      <c r="H3024" s="52"/>
      <c r="L3024" s="51"/>
    </row>
    <row r="3025" spans="3:12" ht="21" customHeight="1" x14ac:dyDescent="0.2">
      <c r="C3025" s="128" t="str">
        <f>IF(AND(D3025="",A3025=""),"",IF(ISBLANK(A3025)," ",VLOOKUP(A3025,'Tabla de equipos'!$B$3:$D$107,3,FALSE)))</f>
        <v/>
      </c>
      <c r="E3025" s="130" t="str">
        <f t="shared" si="47"/>
        <v/>
      </c>
      <c r="F3025" s="24"/>
      <c r="H3025" s="52"/>
      <c r="L3025" s="51"/>
    </row>
    <row r="3026" spans="3:12" ht="21" customHeight="1" x14ac:dyDescent="0.2">
      <c r="C3026" s="128" t="str">
        <f>IF(AND(D3026="",A3026=""),"",IF(ISBLANK(A3026)," ",VLOOKUP(A3026,'Tabla de equipos'!$B$3:$D$107,3,FALSE)))</f>
        <v/>
      </c>
      <c r="E3026" s="130" t="str">
        <f t="shared" ref="E3026:E3089" si="48">IF(AND(D3026="",A3026=""),"",IF(AND(A3026="",D3026&gt;0),"Falta especificar equipo/soporte",IF(AND(D3026&gt;0,A3026&lt;&gt;""),"","Falta incluir unidades")))</f>
        <v/>
      </c>
      <c r="F3026" s="24"/>
      <c r="H3026" s="52"/>
      <c r="L3026" s="51"/>
    </row>
    <row r="3027" spans="3:12" ht="21" customHeight="1" x14ac:dyDescent="0.2">
      <c r="C3027" s="128" t="str">
        <f>IF(AND(D3027="",A3027=""),"",IF(ISBLANK(A3027)," ",VLOOKUP(A3027,'Tabla de equipos'!$B$3:$D$107,3,FALSE)))</f>
        <v/>
      </c>
      <c r="E3027" s="130" t="str">
        <f t="shared" si="48"/>
        <v/>
      </c>
      <c r="F3027" s="24"/>
      <c r="H3027" s="52"/>
      <c r="L3027" s="51"/>
    </row>
    <row r="3028" spans="3:12" ht="21" customHeight="1" x14ac:dyDescent="0.2">
      <c r="C3028" s="128" t="str">
        <f>IF(AND(D3028="",A3028=""),"",IF(ISBLANK(A3028)," ",VLOOKUP(A3028,'Tabla de equipos'!$B$3:$D$107,3,FALSE)))</f>
        <v/>
      </c>
      <c r="E3028" s="130" t="str">
        <f t="shared" si="48"/>
        <v/>
      </c>
      <c r="F3028" s="24"/>
      <c r="H3028" s="52"/>
      <c r="L3028" s="51"/>
    </row>
    <row r="3029" spans="3:12" ht="21" customHeight="1" x14ac:dyDescent="0.2">
      <c r="C3029" s="128" t="str">
        <f>IF(AND(D3029="",A3029=""),"",IF(ISBLANK(A3029)," ",VLOOKUP(A3029,'Tabla de equipos'!$B$3:$D$107,3,FALSE)))</f>
        <v/>
      </c>
      <c r="E3029" s="130" t="str">
        <f t="shared" si="48"/>
        <v/>
      </c>
      <c r="F3029" s="24"/>
      <c r="H3029" s="52"/>
      <c r="L3029" s="51"/>
    </row>
    <row r="3030" spans="3:12" ht="21" customHeight="1" x14ac:dyDescent="0.2">
      <c r="C3030" s="128" t="str">
        <f>IF(AND(D3030="",A3030=""),"",IF(ISBLANK(A3030)," ",VLOOKUP(A3030,'Tabla de equipos'!$B$3:$D$107,3,FALSE)))</f>
        <v/>
      </c>
      <c r="E3030" s="130" t="str">
        <f t="shared" si="48"/>
        <v/>
      </c>
      <c r="F3030" s="24"/>
      <c r="H3030" s="52"/>
      <c r="L3030" s="51"/>
    </row>
    <row r="3031" spans="3:12" ht="21" customHeight="1" x14ac:dyDescent="0.2">
      <c r="C3031" s="128" t="str">
        <f>IF(AND(D3031="",A3031=""),"",IF(ISBLANK(A3031)," ",VLOOKUP(A3031,'Tabla de equipos'!$B$3:$D$107,3,FALSE)))</f>
        <v/>
      </c>
      <c r="E3031" s="130" t="str">
        <f t="shared" si="48"/>
        <v/>
      </c>
      <c r="F3031" s="24"/>
      <c r="H3031" s="52"/>
      <c r="L3031" s="51"/>
    </row>
    <row r="3032" spans="3:12" ht="21" customHeight="1" x14ac:dyDescent="0.2">
      <c r="C3032" s="128" t="str">
        <f>IF(AND(D3032="",A3032=""),"",IF(ISBLANK(A3032)," ",VLOOKUP(A3032,'Tabla de equipos'!$B$3:$D$107,3,FALSE)))</f>
        <v/>
      </c>
      <c r="E3032" s="130" t="str">
        <f t="shared" si="48"/>
        <v/>
      </c>
      <c r="F3032" s="24"/>
      <c r="H3032" s="52"/>
      <c r="L3032" s="51"/>
    </row>
    <row r="3033" spans="3:12" ht="21" customHeight="1" x14ac:dyDescent="0.2">
      <c r="C3033" s="128" t="str">
        <f>IF(AND(D3033="",A3033=""),"",IF(ISBLANK(A3033)," ",VLOOKUP(A3033,'Tabla de equipos'!$B$3:$D$107,3,FALSE)))</f>
        <v/>
      </c>
      <c r="E3033" s="130" t="str">
        <f t="shared" si="48"/>
        <v/>
      </c>
      <c r="F3033" s="24"/>
      <c r="H3033" s="52"/>
      <c r="L3033" s="51"/>
    </row>
    <row r="3034" spans="3:12" ht="21" customHeight="1" x14ac:dyDescent="0.2">
      <c r="C3034" s="128" t="str">
        <f>IF(AND(D3034="",A3034=""),"",IF(ISBLANK(A3034)," ",VLOOKUP(A3034,'Tabla de equipos'!$B$3:$D$107,3,FALSE)))</f>
        <v/>
      </c>
      <c r="E3034" s="130" t="str">
        <f t="shared" si="48"/>
        <v/>
      </c>
      <c r="F3034" s="24"/>
      <c r="H3034" s="52"/>
      <c r="L3034" s="51"/>
    </row>
    <row r="3035" spans="3:12" ht="21" customHeight="1" x14ac:dyDescent="0.2">
      <c r="C3035" s="128" t="str">
        <f>IF(AND(D3035="",A3035=""),"",IF(ISBLANK(A3035)," ",VLOOKUP(A3035,'Tabla de equipos'!$B$3:$D$107,3,FALSE)))</f>
        <v/>
      </c>
      <c r="E3035" s="130" t="str">
        <f t="shared" si="48"/>
        <v/>
      </c>
      <c r="F3035" s="24"/>
      <c r="H3035" s="52"/>
      <c r="L3035" s="51"/>
    </row>
    <row r="3036" spans="3:12" ht="21" customHeight="1" x14ac:dyDescent="0.2">
      <c r="C3036" s="128" t="str">
        <f>IF(AND(D3036="",A3036=""),"",IF(ISBLANK(A3036)," ",VLOOKUP(A3036,'Tabla de equipos'!$B$3:$D$107,3,FALSE)))</f>
        <v/>
      </c>
      <c r="E3036" s="130" t="str">
        <f t="shared" si="48"/>
        <v/>
      </c>
      <c r="F3036" s="24"/>
      <c r="H3036" s="52"/>
      <c r="L3036" s="51"/>
    </row>
    <row r="3037" spans="3:12" ht="21" customHeight="1" x14ac:dyDescent="0.2">
      <c r="C3037" s="128" t="str">
        <f>IF(AND(D3037="",A3037=""),"",IF(ISBLANK(A3037)," ",VLOOKUP(A3037,'Tabla de equipos'!$B$3:$D$107,3,FALSE)))</f>
        <v/>
      </c>
      <c r="E3037" s="130" t="str">
        <f t="shared" si="48"/>
        <v/>
      </c>
      <c r="F3037" s="24"/>
      <c r="H3037" s="52"/>
      <c r="L3037" s="51"/>
    </row>
    <row r="3038" spans="3:12" ht="21" customHeight="1" x14ac:dyDescent="0.2">
      <c r="C3038" s="128" t="str">
        <f>IF(AND(D3038="",A3038=""),"",IF(ISBLANK(A3038)," ",VLOOKUP(A3038,'Tabla de equipos'!$B$3:$D$107,3,FALSE)))</f>
        <v/>
      </c>
      <c r="E3038" s="130" t="str">
        <f t="shared" si="48"/>
        <v/>
      </c>
      <c r="F3038" s="24"/>
      <c r="H3038" s="52"/>
      <c r="L3038" s="51"/>
    </row>
    <row r="3039" spans="3:12" ht="21" customHeight="1" x14ac:dyDescent="0.2">
      <c r="C3039" s="128" t="str">
        <f>IF(AND(D3039="",A3039=""),"",IF(ISBLANK(A3039)," ",VLOOKUP(A3039,'Tabla de equipos'!$B$3:$D$107,3,FALSE)))</f>
        <v/>
      </c>
      <c r="E3039" s="130" t="str">
        <f t="shared" si="48"/>
        <v/>
      </c>
      <c r="F3039" s="24"/>
      <c r="H3039" s="52"/>
      <c r="L3039" s="51"/>
    </row>
    <row r="3040" spans="3:12" ht="21" customHeight="1" x14ac:dyDescent="0.2">
      <c r="C3040" s="128" t="str">
        <f>IF(AND(D3040="",A3040=""),"",IF(ISBLANK(A3040)," ",VLOOKUP(A3040,'Tabla de equipos'!$B$3:$D$107,3,FALSE)))</f>
        <v/>
      </c>
      <c r="E3040" s="130" t="str">
        <f t="shared" si="48"/>
        <v/>
      </c>
      <c r="F3040" s="24"/>
      <c r="H3040" s="52"/>
      <c r="L3040" s="51"/>
    </row>
    <row r="3041" spans="3:12" ht="21" customHeight="1" x14ac:dyDescent="0.2">
      <c r="C3041" s="128" t="str">
        <f>IF(AND(D3041="",A3041=""),"",IF(ISBLANK(A3041)," ",VLOOKUP(A3041,'Tabla de equipos'!$B$3:$D$107,3,FALSE)))</f>
        <v/>
      </c>
      <c r="E3041" s="130" t="str">
        <f t="shared" si="48"/>
        <v/>
      </c>
      <c r="F3041" s="24"/>
      <c r="H3041" s="52"/>
      <c r="L3041" s="51"/>
    </row>
    <row r="3042" spans="3:12" ht="21" customHeight="1" x14ac:dyDescent="0.2">
      <c r="C3042" s="128" t="str">
        <f>IF(AND(D3042="",A3042=""),"",IF(ISBLANK(A3042)," ",VLOOKUP(A3042,'Tabla de equipos'!$B$3:$D$107,3,FALSE)))</f>
        <v/>
      </c>
      <c r="E3042" s="130" t="str">
        <f t="shared" si="48"/>
        <v/>
      </c>
      <c r="F3042" s="24"/>
      <c r="H3042" s="52"/>
      <c r="L3042" s="51"/>
    </row>
    <row r="3043" spans="3:12" ht="21" customHeight="1" x14ac:dyDescent="0.2">
      <c r="C3043" s="128" t="str">
        <f>IF(AND(D3043="",A3043=""),"",IF(ISBLANK(A3043)," ",VLOOKUP(A3043,'Tabla de equipos'!$B$3:$D$107,3,FALSE)))</f>
        <v/>
      </c>
      <c r="E3043" s="130" t="str">
        <f t="shared" si="48"/>
        <v/>
      </c>
      <c r="F3043" s="24"/>
      <c r="H3043" s="52"/>
      <c r="L3043" s="51"/>
    </row>
    <row r="3044" spans="3:12" ht="21" customHeight="1" x14ac:dyDescent="0.2">
      <c r="C3044" s="128" t="str">
        <f>IF(AND(D3044="",A3044=""),"",IF(ISBLANK(A3044)," ",VLOOKUP(A3044,'Tabla de equipos'!$B$3:$D$107,3,FALSE)))</f>
        <v/>
      </c>
      <c r="E3044" s="130" t="str">
        <f t="shared" si="48"/>
        <v/>
      </c>
      <c r="F3044" s="24"/>
      <c r="H3044" s="52"/>
      <c r="L3044" s="51"/>
    </row>
    <row r="3045" spans="3:12" ht="21" customHeight="1" x14ac:dyDescent="0.2">
      <c r="C3045" s="128" t="str">
        <f>IF(AND(D3045="",A3045=""),"",IF(ISBLANK(A3045)," ",VLOOKUP(A3045,'Tabla de equipos'!$B$3:$D$107,3,FALSE)))</f>
        <v/>
      </c>
      <c r="E3045" s="130" t="str">
        <f t="shared" si="48"/>
        <v/>
      </c>
      <c r="F3045" s="24"/>
      <c r="H3045" s="52"/>
      <c r="L3045" s="51"/>
    </row>
    <row r="3046" spans="3:12" ht="21" customHeight="1" x14ac:dyDescent="0.2">
      <c r="C3046" s="128" t="str">
        <f>IF(AND(D3046="",A3046=""),"",IF(ISBLANK(A3046)," ",VLOOKUP(A3046,'Tabla de equipos'!$B$3:$D$107,3,FALSE)))</f>
        <v/>
      </c>
      <c r="E3046" s="130" t="str">
        <f t="shared" si="48"/>
        <v/>
      </c>
      <c r="F3046" s="24"/>
      <c r="H3046" s="52"/>
      <c r="L3046" s="51"/>
    </row>
    <row r="3047" spans="3:12" ht="21" customHeight="1" x14ac:dyDescent="0.2">
      <c r="C3047" s="128" t="str">
        <f>IF(AND(D3047="",A3047=""),"",IF(ISBLANK(A3047)," ",VLOOKUP(A3047,'Tabla de equipos'!$B$3:$D$107,3,FALSE)))</f>
        <v/>
      </c>
      <c r="E3047" s="130" t="str">
        <f t="shared" si="48"/>
        <v/>
      </c>
      <c r="F3047" s="24"/>
      <c r="H3047" s="52"/>
      <c r="L3047" s="51"/>
    </row>
    <row r="3048" spans="3:12" ht="21" customHeight="1" x14ac:dyDescent="0.2">
      <c r="C3048" s="128" t="str">
        <f>IF(AND(D3048="",A3048=""),"",IF(ISBLANK(A3048)," ",VLOOKUP(A3048,'Tabla de equipos'!$B$3:$D$107,3,FALSE)))</f>
        <v/>
      </c>
      <c r="E3048" s="130" t="str">
        <f t="shared" si="48"/>
        <v/>
      </c>
      <c r="F3048" s="24"/>
      <c r="H3048" s="52"/>
      <c r="L3048" s="51"/>
    </row>
    <row r="3049" spans="3:12" ht="21" customHeight="1" x14ac:dyDescent="0.2">
      <c r="C3049" s="128" t="str">
        <f>IF(AND(D3049="",A3049=""),"",IF(ISBLANK(A3049)," ",VLOOKUP(A3049,'Tabla de equipos'!$B$3:$D$107,3,FALSE)))</f>
        <v/>
      </c>
      <c r="E3049" s="130" t="str">
        <f t="shared" si="48"/>
        <v/>
      </c>
      <c r="F3049" s="24"/>
      <c r="H3049" s="52"/>
      <c r="L3049" s="51"/>
    </row>
    <row r="3050" spans="3:12" ht="21" customHeight="1" x14ac:dyDescent="0.2">
      <c r="C3050" s="128" t="str">
        <f>IF(AND(D3050="",A3050=""),"",IF(ISBLANK(A3050)," ",VLOOKUP(A3050,'Tabla de equipos'!$B$3:$D$107,3,FALSE)))</f>
        <v/>
      </c>
      <c r="E3050" s="130" t="str">
        <f t="shared" si="48"/>
        <v/>
      </c>
      <c r="F3050" s="24"/>
      <c r="H3050" s="52"/>
      <c r="L3050" s="51"/>
    </row>
    <row r="3051" spans="3:12" ht="21" customHeight="1" x14ac:dyDescent="0.2">
      <c r="C3051" s="128" t="str">
        <f>IF(AND(D3051="",A3051=""),"",IF(ISBLANK(A3051)," ",VLOOKUP(A3051,'Tabla de equipos'!$B$3:$D$107,3,FALSE)))</f>
        <v/>
      </c>
      <c r="E3051" s="130" t="str">
        <f t="shared" si="48"/>
        <v/>
      </c>
      <c r="F3051" s="24"/>
      <c r="H3051" s="52"/>
      <c r="L3051" s="51"/>
    </row>
    <row r="3052" spans="3:12" ht="21" customHeight="1" x14ac:dyDescent="0.2">
      <c r="C3052" s="128" t="str">
        <f>IF(AND(D3052="",A3052=""),"",IF(ISBLANK(A3052)," ",VLOOKUP(A3052,'Tabla de equipos'!$B$3:$D$107,3,FALSE)))</f>
        <v/>
      </c>
      <c r="E3052" s="130" t="str">
        <f t="shared" si="48"/>
        <v/>
      </c>
      <c r="F3052" s="24"/>
      <c r="H3052" s="52"/>
      <c r="L3052" s="51"/>
    </row>
    <row r="3053" spans="3:12" ht="21" customHeight="1" x14ac:dyDescent="0.2">
      <c r="C3053" s="128" t="str">
        <f>IF(AND(D3053="",A3053=""),"",IF(ISBLANK(A3053)," ",VLOOKUP(A3053,'Tabla de equipos'!$B$3:$D$107,3,FALSE)))</f>
        <v/>
      </c>
      <c r="E3053" s="130" t="str">
        <f t="shared" si="48"/>
        <v/>
      </c>
      <c r="F3053" s="24"/>
      <c r="H3053" s="52"/>
      <c r="L3053" s="51"/>
    </row>
    <row r="3054" spans="3:12" ht="21" customHeight="1" x14ac:dyDescent="0.2">
      <c r="C3054" s="128" t="str">
        <f>IF(AND(D3054="",A3054=""),"",IF(ISBLANK(A3054)," ",VLOOKUP(A3054,'Tabla de equipos'!$B$3:$D$107,3,FALSE)))</f>
        <v/>
      </c>
      <c r="E3054" s="130" t="str">
        <f t="shared" si="48"/>
        <v/>
      </c>
      <c r="F3054" s="24"/>
      <c r="H3054" s="52"/>
      <c r="L3054" s="51"/>
    </row>
    <row r="3055" spans="3:12" ht="21" customHeight="1" x14ac:dyDescent="0.2">
      <c r="C3055" s="128" t="str">
        <f>IF(AND(D3055="",A3055=""),"",IF(ISBLANK(A3055)," ",VLOOKUP(A3055,'Tabla de equipos'!$B$3:$D$107,3,FALSE)))</f>
        <v/>
      </c>
      <c r="E3055" s="130" t="str">
        <f t="shared" si="48"/>
        <v/>
      </c>
      <c r="F3055" s="24"/>
      <c r="H3055" s="52"/>
      <c r="L3055" s="51"/>
    </row>
    <row r="3056" spans="3:12" ht="21" customHeight="1" x14ac:dyDescent="0.2">
      <c r="C3056" s="128" t="str">
        <f>IF(AND(D3056="",A3056=""),"",IF(ISBLANK(A3056)," ",VLOOKUP(A3056,'Tabla de equipos'!$B$3:$D$107,3,FALSE)))</f>
        <v/>
      </c>
      <c r="E3056" s="130" t="str">
        <f t="shared" si="48"/>
        <v/>
      </c>
      <c r="F3056" s="24"/>
      <c r="H3056" s="52"/>
      <c r="L3056" s="51"/>
    </row>
    <row r="3057" spans="3:12" ht="21" customHeight="1" x14ac:dyDescent="0.2">
      <c r="C3057" s="128" t="str">
        <f>IF(AND(D3057="",A3057=""),"",IF(ISBLANK(A3057)," ",VLOOKUP(A3057,'Tabla de equipos'!$B$3:$D$107,3,FALSE)))</f>
        <v/>
      </c>
      <c r="E3057" s="130" t="str">
        <f t="shared" si="48"/>
        <v/>
      </c>
      <c r="F3057" s="24"/>
      <c r="H3057" s="52"/>
      <c r="L3057" s="51"/>
    </row>
    <row r="3058" spans="3:12" ht="21" customHeight="1" x14ac:dyDescent="0.2">
      <c r="C3058" s="128" t="str">
        <f>IF(AND(D3058="",A3058=""),"",IF(ISBLANK(A3058)," ",VLOOKUP(A3058,'Tabla de equipos'!$B$3:$D$107,3,FALSE)))</f>
        <v/>
      </c>
      <c r="E3058" s="130" t="str">
        <f t="shared" si="48"/>
        <v/>
      </c>
      <c r="F3058" s="24"/>
      <c r="H3058" s="52"/>
      <c r="L3058" s="51"/>
    </row>
    <row r="3059" spans="3:12" ht="21" customHeight="1" x14ac:dyDescent="0.2">
      <c r="C3059" s="128" t="str">
        <f>IF(AND(D3059="",A3059=""),"",IF(ISBLANK(A3059)," ",VLOOKUP(A3059,'Tabla de equipos'!$B$3:$D$107,3,FALSE)))</f>
        <v/>
      </c>
      <c r="E3059" s="130" t="str">
        <f t="shared" si="48"/>
        <v/>
      </c>
      <c r="F3059" s="24"/>
      <c r="H3059" s="52"/>
      <c r="L3059" s="51"/>
    </row>
    <row r="3060" spans="3:12" ht="21" customHeight="1" x14ac:dyDescent="0.2">
      <c r="C3060" s="128" t="str">
        <f>IF(AND(D3060="",A3060=""),"",IF(ISBLANK(A3060)," ",VLOOKUP(A3060,'Tabla de equipos'!$B$3:$D$107,3,FALSE)))</f>
        <v/>
      </c>
      <c r="E3060" s="130" t="str">
        <f t="shared" si="48"/>
        <v/>
      </c>
      <c r="F3060" s="24"/>
      <c r="H3060" s="52"/>
      <c r="L3060" s="51"/>
    </row>
    <row r="3061" spans="3:12" ht="21" customHeight="1" x14ac:dyDescent="0.2">
      <c r="C3061" s="128" t="str">
        <f>IF(AND(D3061="",A3061=""),"",IF(ISBLANK(A3061)," ",VLOOKUP(A3061,'Tabla de equipos'!$B$3:$D$107,3,FALSE)))</f>
        <v/>
      </c>
      <c r="E3061" s="130" t="str">
        <f t="shared" si="48"/>
        <v/>
      </c>
      <c r="F3061" s="24"/>
      <c r="H3061" s="52"/>
      <c r="L3061" s="51"/>
    </row>
    <row r="3062" spans="3:12" ht="21" customHeight="1" x14ac:dyDescent="0.2">
      <c r="C3062" s="128" t="str">
        <f>IF(AND(D3062="",A3062=""),"",IF(ISBLANK(A3062)," ",VLOOKUP(A3062,'Tabla de equipos'!$B$3:$D$107,3,FALSE)))</f>
        <v/>
      </c>
      <c r="E3062" s="130" t="str">
        <f t="shared" si="48"/>
        <v/>
      </c>
      <c r="F3062" s="24"/>
      <c r="H3062" s="52"/>
      <c r="L3062" s="51"/>
    </row>
    <row r="3063" spans="3:12" ht="21" customHeight="1" x14ac:dyDescent="0.2">
      <c r="C3063" s="128" t="str">
        <f>IF(AND(D3063="",A3063=""),"",IF(ISBLANK(A3063)," ",VLOOKUP(A3063,'Tabla de equipos'!$B$3:$D$107,3,FALSE)))</f>
        <v/>
      </c>
      <c r="E3063" s="130" t="str">
        <f t="shared" si="48"/>
        <v/>
      </c>
      <c r="F3063" s="24"/>
      <c r="H3063" s="52"/>
      <c r="L3063" s="51"/>
    </row>
    <row r="3064" spans="3:12" ht="21" customHeight="1" x14ac:dyDescent="0.2">
      <c r="C3064" s="128" t="str">
        <f>IF(AND(D3064="",A3064=""),"",IF(ISBLANK(A3064)," ",VLOOKUP(A3064,'Tabla de equipos'!$B$3:$D$107,3,FALSE)))</f>
        <v/>
      </c>
      <c r="E3064" s="130" t="str">
        <f t="shared" si="48"/>
        <v/>
      </c>
      <c r="F3064" s="24"/>
      <c r="H3064" s="52"/>
      <c r="L3064" s="51"/>
    </row>
    <row r="3065" spans="3:12" ht="21" customHeight="1" x14ac:dyDescent="0.2">
      <c r="C3065" s="128" t="str">
        <f>IF(AND(D3065="",A3065=""),"",IF(ISBLANK(A3065)," ",VLOOKUP(A3065,'Tabla de equipos'!$B$3:$D$107,3,FALSE)))</f>
        <v/>
      </c>
      <c r="E3065" s="130" t="str">
        <f t="shared" si="48"/>
        <v/>
      </c>
      <c r="F3065" s="24"/>
      <c r="H3065" s="52"/>
      <c r="L3065" s="51"/>
    </row>
    <row r="3066" spans="3:12" ht="21" customHeight="1" x14ac:dyDescent="0.2">
      <c r="C3066" s="128" t="str">
        <f>IF(AND(D3066="",A3066=""),"",IF(ISBLANK(A3066)," ",VLOOKUP(A3066,'Tabla de equipos'!$B$3:$D$107,3,FALSE)))</f>
        <v/>
      </c>
      <c r="E3066" s="130" t="str">
        <f t="shared" si="48"/>
        <v/>
      </c>
      <c r="F3066" s="24"/>
      <c r="H3066" s="52"/>
      <c r="L3066" s="51"/>
    </row>
    <row r="3067" spans="3:12" ht="21" customHeight="1" x14ac:dyDescent="0.2">
      <c r="C3067" s="128" t="str">
        <f>IF(AND(D3067="",A3067=""),"",IF(ISBLANK(A3067)," ",VLOOKUP(A3067,'Tabla de equipos'!$B$3:$D$107,3,FALSE)))</f>
        <v/>
      </c>
      <c r="E3067" s="130" t="str">
        <f t="shared" si="48"/>
        <v/>
      </c>
      <c r="F3067" s="24"/>
      <c r="H3067" s="52"/>
      <c r="L3067" s="51"/>
    </row>
    <row r="3068" spans="3:12" ht="21" customHeight="1" x14ac:dyDescent="0.2">
      <c r="C3068" s="128" t="str">
        <f>IF(AND(D3068="",A3068=""),"",IF(ISBLANK(A3068)," ",VLOOKUP(A3068,'Tabla de equipos'!$B$3:$D$107,3,FALSE)))</f>
        <v/>
      </c>
      <c r="E3068" s="130" t="str">
        <f t="shared" si="48"/>
        <v/>
      </c>
      <c r="F3068" s="24"/>
      <c r="H3068" s="52"/>
      <c r="L3068" s="51"/>
    </row>
    <row r="3069" spans="3:12" ht="21" customHeight="1" x14ac:dyDescent="0.2">
      <c r="C3069" s="128" t="str">
        <f>IF(AND(D3069="",A3069=""),"",IF(ISBLANK(A3069)," ",VLOOKUP(A3069,'Tabla de equipos'!$B$3:$D$107,3,FALSE)))</f>
        <v/>
      </c>
      <c r="E3069" s="130" t="str">
        <f t="shared" si="48"/>
        <v/>
      </c>
      <c r="F3069" s="24"/>
      <c r="H3069" s="52"/>
      <c r="L3069" s="51"/>
    </row>
    <row r="3070" spans="3:12" ht="21" customHeight="1" x14ac:dyDescent="0.2">
      <c r="C3070" s="128" t="str">
        <f>IF(AND(D3070="",A3070=""),"",IF(ISBLANK(A3070)," ",VLOOKUP(A3070,'Tabla de equipos'!$B$3:$D$107,3,FALSE)))</f>
        <v/>
      </c>
      <c r="E3070" s="130" t="str">
        <f t="shared" si="48"/>
        <v/>
      </c>
      <c r="F3070" s="24"/>
      <c r="H3070" s="52"/>
      <c r="L3070" s="51"/>
    </row>
    <row r="3071" spans="3:12" ht="21" customHeight="1" x14ac:dyDescent="0.2">
      <c r="C3071" s="128" t="str">
        <f>IF(AND(D3071="",A3071=""),"",IF(ISBLANK(A3071)," ",VLOOKUP(A3071,'Tabla de equipos'!$B$3:$D$107,3,FALSE)))</f>
        <v/>
      </c>
      <c r="E3071" s="130" t="str">
        <f t="shared" si="48"/>
        <v/>
      </c>
      <c r="F3071" s="24"/>
      <c r="H3071" s="52"/>
      <c r="L3071" s="51"/>
    </row>
    <row r="3072" spans="3:12" ht="21" customHeight="1" x14ac:dyDescent="0.2">
      <c r="C3072" s="128" t="str">
        <f>IF(AND(D3072="",A3072=""),"",IF(ISBLANK(A3072)," ",VLOOKUP(A3072,'Tabla de equipos'!$B$3:$D$107,3,FALSE)))</f>
        <v/>
      </c>
      <c r="E3072" s="130" t="str">
        <f t="shared" si="48"/>
        <v/>
      </c>
      <c r="F3072" s="24"/>
      <c r="H3072" s="52"/>
      <c r="L3072" s="51"/>
    </row>
    <row r="3073" spans="3:12" ht="21" customHeight="1" x14ac:dyDescent="0.2">
      <c r="C3073" s="128" t="str">
        <f>IF(AND(D3073="",A3073=""),"",IF(ISBLANK(A3073)," ",VLOOKUP(A3073,'Tabla de equipos'!$B$3:$D$107,3,FALSE)))</f>
        <v/>
      </c>
      <c r="E3073" s="130" t="str">
        <f t="shared" si="48"/>
        <v/>
      </c>
      <c r="F3073" s="24"/>
      <c r="H3073" s="52"/>
      <c r="L3073" s="51"/>
    </row>
    <row r="3074" spans="3:12" ht="21" customHeight="1" x14ac:dyDescent="0.2">
      <c r="C3074" s="128" t="str">
        <f>IF(AND(D3074="",A3074=""),"",IF(ISBLANK(A3074)," ",VLOOKUP(A3074,'Tabla de equipos'!$B$3:$D$107,3,FALSE)))</f>
        <v/>
      </c>
      <c r="E3074" s="130" t="str">
        <f t="shared" si="48"/>
        <v/>
      </c>
      <c r="F3074" s="24"/>
      <c r="H3074" s="52"/>
      <c r="L3074" s="51"/>
    </row>
    <row r="3075" spans="3:12" ht="21" customHeight="1" x14ac:dyDescent="0.2">
      <c r="C3075" s="128" t="str">
        <f>IF(AND(D3075="",A3075=""),"",IF(ISBLANK(A3075)," ",VLOOKUP(A3075,'Tabla de equipos'!$B$3:$D$107,3,FALSE)))</f>
        <v/>
      </c>
      <c r="E3075" s="130" t="str">
        <f t="shared" si="48"/>
        <v/>
      </c>
      <c r="F3075" s="24"/>
      <c r="H3075" s="52"/>
      <c r="L3075" s="51"/>
    </row>
    <row r="3076" spans="3:12" ht="21" customHeight="1" x14ac:dyDescent="0.2">
      <c r="C3076" s="128" t="str">
        <f>IF(AND(D3076="",A3076=""),"",IF(ISBLANK(A3076)," ",VLOOKUP(A3076,'Tabla de equipos'!$B$3:$D$107,3,FALSE)))</f>
        <v/>
      </c>
      <c r="E3076" s="130" t="str">
        <f t="shared" si="48"/>
        <v/>
      </c>
      <c r="F3076" s="24"/>
      <c r="H3076" s="52"/>
      <c r="L3076" s="51"/>
    </row>
    <row r="3077" spans="3:12" ht="21" customHeight="1" x14ac:dyDescent="0.2">
      <c r="C3077" s="128" t="str">
        <f>IF(AND(D3077="",A3077=""),"",IF(ISBLANK(A3077)," ",VLOOKUP(A3077,'Tabla de equipos'!$B$3:$D$107,3,FALSE)))</f>
        <v/>
      </c>
      <c r="E3077" s="130" t="str">
        <f t="shared" si="48"/>
        <v/>
      </c>
      <c r="F3077" s="24"/>
      <c r="H3077" s="52"/>
      <c r="L3077" s="51"/>
    </row>
    <row r="3078" spans="3:12" ht="21" customHeight="1" x14ac:dyDescent="0.2">
      <c r="C3078" s="128" t="str">
        <f>IF(AND(D3078="",A3078=""),"",IF(ISBLANK(A3078)," ",VLOOKUP(A3078,'Tabla de equipos'!$B$3:$D$107,3,FALSE)))</f>
        <v/>
      </c>
      <c r="E3078" s="130" t="str">
        <f t="shared" si="48"/>
        <v/>
      </c>
      <c r="F3078" s="24"/>
      <c r="H3078" s="52"/>
      <c r="L3078" s="51"/>
    </row>
    <row r="3079" spans="3:12" ht="21" customHeight="1" x14ac:dyDescent="0.2">
      <c r="C3079" s="128" t="str">
        <f>IF(AND(D3079="",A3079=""),"",IF(ISBLANK(A3079)," ",VLOOKUP(A3079,'Tabla de equipos'!$B$3:$D$107,3,FALSE)))</f>
        <v/>
      </c>
      <c r="E3079" s="130" t="str">
        <f t="shared" si="48"/>
        <v/>
      </c>
      <c r="F3079" s="24"/>
      <c r="H3079" s="52"/>
      <c r="L3079" s="51"/>
    </row>
    <row r="3080" spans="3:12" ht="21" customHeight="1" x14ac:dyDescent="0.2">
      <c r="C3080" s="128" t="str">
        <f>IF(AND(D3080="",A3080=""),"",IF(ISBLANK(A3080)," ",VLOOKUP(A3080,'Tabla de equipos'!$B$3:$D$107,3,FALSE)))</f>
        <v/>
      </c>
      <c r="E3080" s="130" t="str">
        <f t="shared" si="48"/>
        <v/>
      </c>
      <c r="F3080" s="24"/>
      <c r="H3080" s="52"/>
      <c r="L3080" s="51"/>
    </row>
    <row r="3081" spans="3:12" ht="21" customHeight="1" x14ac:dyDescent="0.2">
      <c r="C3081" s="128" t="str">
        <f>IF(AND(D3081="",A3081=""),"",IF(ISBLANK(A3081)," ",VLOOKUP(A3081,'Tabla de equipos'!$B$3:$D$107,3,FALSE)))</f>
        <v/>
      </c>
      <c r="E3081" s="130" t="str">
        <f t="shared" si="48"/>
        <v/>
      </c>
      <c r="F3081" s="24"/>
      <c r="H3081" s="52"/>
      <c r="L3081" s="51"/>
    </row>
    <row r="3082" spans="3:12" ht="21" customHeight="1" x14ac:dyDescent="0.2">
      <c r="C3082" s="128" t="str">
        <f>IF(AND(D3082="",A3082=""),"",IF(ISBLANK(A3082)," ",VLOOKUP(A3082,'Tabla de equipos'!$B$3:$D$107,3,FALSE)))</f>
        <v/>
      </c>
      <c r="E3082" s="130" t="str">
        <f t="shared" si="48"/>
        <v/>
      </c>
      <c r="F3082" s="24"/>
      <c r="H3082" s="52"/>
      <c r="L3082" s="51"/>
    </row>
    <row r="3083" spans="3:12" ht="21" customHeight="1" x14ac:dyDescent="0.2">
      <c r="C3083" s="128" t="str">
        <f>IF(AND(D3083="",A3083=""),"",IF(ISBLANK(A3083)," ",VLOOKUP(A3083,'Tabla de equipos'!$B$3:$D$107,3,FALSE)))</f>
        <v/>
      </c>
      <c r="E3083" s="130" t="str">
        <f t="shared" si="48"/>
        <v/>
      </c>
      <c r="F3083" s="24"/>
      <c r="H3083" s="52"/>
      <c r="L3083" s="51"/>
    </row>
    <row r="3084" spans="3:12" ht="21" customHeight="1" x14ac:dyDescent="0.2">
      <c r="C3084" s="128" t="str">
        <f>IF(AND(D3084="",A3084=""),"",IF(ISBLANK(A3084)," ",VLOOKUP(A3084,'Tabla de equipos'!$B$3:$D$107,3,FALSE)))</f>
        <v/>
      </c>
      <c r="E3084" s="130" t="str">
        <f t="shared" si="48"/>
        <v/>
      </c>
      <c r="F3084" s="24"/>
      <c r="H3084" s="52"/>
      <c r="L3084" s="51"/>
    </row>
    <row r="3085" spans="3:12" ht="21" customHeight="1" x14ac:dyDescent="0.2">
      <c r="C3085" s="128" t="str">
        <f>IF(AND(D3085="",A3085=""),"",IF(ISBLANK(A3085)," ",VLOOKUP(A3085,'Tabla de equipos'!$B$3:$D$107,3,FALSE)))</f>
        <v/>
      </c>
      <c r="E3085" s="130" t="str">
        <f t="shared" si="48"/>
        <v/>
      </c>
      <c r="F3085" s="24"/>
      <c r="H3085" s="52"/>
      <c r="L3085" s="51"/>
    </row>
    <row r="3086" spans="3:12" ht="21" customHeight="1" x14ac:dyDescent="0.2">
      <c r="C3086" s="128" t="str">
        <f>IF(AND(D3086="",A3086=""),"",IF(ISBLANK(A3086)," ",VLOOKUP(A3086,'Tabla de equipos'!$B$3:$D$107,3,FALSE)))</f>
        <v/>
      </c>
      <c r="E3086" s="130" t="str">
        <f t="shared" si="48"/>
        <v/>
      </c>
      <c r="F3086" s="24"/>
      <c r="H3086" s="52"/>
      <c r="L3086" s="51"/>
    </row>
    <row r="3087" spans="3:12" ht="21" customHeight="1" x14ac:dyDescent="0.2">
      <c r="C3087" s="128" t="str">
        <f>IF(AND(D3087="",A3087=""),"",IF(ISBLANK(A3087)," ",VLOOKUP(A3087,'Tabla de equipos'!$B$3:$D$107,3,FALSE)))</f>
        <v/>
      </c>
      <c r="E3087" s="130" t="str">
        <f t="shared" si="48"/>
        <v/>
      </c>
      <c r="F3087" s="24"/>
      <c r="H3087" s="52"/>
      <c r="L3087" s="51"/>
    </row>
    <row r="3088" spans="3:12" ht="21" customHeight="1" x14ac:dyDescent="0.2">
      <c r="C3088" s="128" t="str">
        <f>IF(AND(D3088="",A3088=""),"",IF(ISBLANK(A3088)," ",VLOOKUP(A3088,'Tabla de equipos'!$B$3:$D$107,3,FALSE)))</f>
        <v/>
      </c>
      <c r="E3088" s="130" t="str">
        <f t="shared" si="48"/>
        <v/>
      </c>
      <c r="F3088" s="24"/>
      <c r="H3088" s="52"/>
      <c r="L3088" s="51"/>
    </row>
    <row r="3089" spans="3:12" ht="21" customHeight="1" x14ac:dyDescent="0.2">
      <c r="C3089" s="128" t="str">
        <f>IF(AND(D3089="",A3089=""),"",IF(ISBLANK(A3089)," ",VLOOKUP(A3089,'Tabla de equipos'!$B$3:$D$107,3,FALSE)))</f>
        <v/>
      </c>
      <c r="E3089" s="130" t="str">
        <f t="shared" si="48"/>
        <v/>
      </c>
      <c r="F3089" s="24"/>
      <c r="H3089" s="52"/>
      <c r="L3089" s="51"/>
    </row>
    <row r="3090" spans="3:12" ht="21" customHeight="1" x14ac:dyDescent="0.2">
      <c r="C3090" s="128" t="str">
        <f>IF(AND(D3090="",A3090=""),"",IF(ISBLANK(A3090)," ",VLOOKUP(A3090,'Tabla de equipos'!$B$3:$D$107,3,FALSE)))</f>
        <v/>
      </c>
      <c r="E3090" s="130" t="str">
        <f t="shared" ref="E3090:E3153" si="49">IF(AND(D3090="",A3090=""),"",IF(AND(A3090="",D3090&gt;0),"Falta especificar equipo/soporte",IF(AND(D3090&gt;0,A3090&lt;&gt;""),"","Falta incluir unidades")))</f>
        <v/>
      </c>
      <c r="F3090" s="24"/>
      <c r="H3090" s="52"/>
      <c r="L3090" s="51"/>
    </row>
    <row r="3091" spans="3:12" ht="21" customHeight="1" x14ac:dyDescent="0.2">
      <c r="C3091" s="128" t="str">
        <f>IF(AND(D3091="",A3091=""),"",IF(ISBLANK(A3091)," ",VLOOKUP(A3091,'Tabla de equipos'!$B$3:$D$107,3,FALSE)))</f>
        <v/>
      </c>
      <c r="E3091" s="130" t="str">
        <f t="shared" si="49"/>
        <v/>
      </c>
      <c r="F3091" s="24"/>
      <c r="H3091" s="52"/>
      <c r="L3091" s="51"/>
    </row>
    <row r="3092" spans="3:12" ht="21" customHeight="1" x14ac:dyDescent="0.2">
      <c r="C3092" s="128" t="str">
        <f>IF(AND(D3092="",A3092=""),"",IF(ISBLANK(A3092)," ",VLOOKUP(A3092,'Tabla de equipos'!$B$3:$D$107,3,FALSE)))</f>
        <v/>
      </c>
      <c r="E3092" s="130" t="str">
        <f t="shared" si="49"/>
        <v/>
      </c>
      <c r="F3092" s="24"/>
      <c r="H3092" s="52"/>
      <c r="L3092" s="51"/>
    </row>
    <row r="3093" spans="3:12" ht="21" customHeight="1" x14ac:dyDescent="0.2">
      <c r="C3093" s="128" t="str">
        <f>IF(AND(D3093="",A3093=""),"",IF(ISBLANK(A3093)," ",VLOOKUP(A3093,'Tabla de equipos'!$B$3:$D$107,3,FALSE)))</f>
        <v/>
      </c>
      <c r="E3093" s="130" t="str">
        <f t="shared" si="49"/>
        <v/>
      </c>
      <c r="F3093" s="24"/>
      <c r="H3093" s="52"/>
      <c r="L3093" s="51"/>
    </row>
    <row r="3094" spans="3:12" ht="21" customHeight="1" x14ac:dyDescent="0.2">
      <c r="C3094" s="128" t="str">
        <f>IF(AND(D3094="",A3094=""),"",IF(ISBLANK(A3094)," ",VLOOKUP(A3094,'Tabla de equipos'!$B$3:$D$107,3,FALSE)))</f>
        <v/>
      </c>
      <c r="E3094" s="130" t="str">
        <f t="shared" si="49"/>
        <v/>
      </c>
      <c r="F3094" s="24"/>
      <c r="H3094" s="52"/>
      <c r="L3094" s="51"/>
    </row>
    <row r="3095" spans="3:12" ht="21" customHeight="1" x14ac:dyDescent="0.2">
      <c r="C3095" s="128" t="str">
        <f>IF(AND(D3095="",A3095=""),"",IF(ISBLANK(A3095)," ",VLOOKUP(A3095,'Tabla de equipos'!$B$3:$D$107,3,FALSE)))</f>
        <v/>
      </c>
      <c r="E3095" s="130" t="str">
        <f t="shared" si="49"/>
        <v/>
      </c>
      <c r="F3095" s="24"/>
      <c r="H3095" s="52"/>
      <c r="L3095" s="51"/>
    </row>
    <row r="3096" spans="3:12" ht="21" customHeight="1" x14ac:dyDescent="0.2">
      <c r="C3096" s="128" t="str">
        <f>IF(AND(D3096="",A3096=""),"",IF(ISBLANK(A3096)," ",VLOOKUP(A3096,'Tabla de equipos'!$B$3:$D$107,3,FALSE)))</f>
        <v/>
      </c>
      <c r="E3096" s="130" t="str">
        <f t="shared" si="49"/>
        <v/>
      </c>
      <c r="F3096" s="24"/>
      <c r="H3096" s="52"/>
      <c r="L3096" s="51"/>
    </row>
    <row r="3097" spans="3:12" ht="21" customHeight="1" x14ac:dyDescent="0.2">
      <c r="C3097" s="128" t="str">
        <f>IF(AND(D3097="",A3097=""),"",IF(ISBLANK(A3097)," ",VLOOKUP(A3097,'Tabla de equipos'!$B$3:$D$107,3,FALSE)))</f>
        <v/>
      </c>
      <c r="E3097" s="130" t="str">
        <f t="shared" si="49"/>
        <v/>
      </c>
      <c r="F3097" s="24"/>
      <c r="H3097" s="52"/>
      <c r="L3097" s="51"/>
    </row>
    <row r="3098" spans="3:12" ht="21" customHeight="1" x14ac:dyDescent="0.2">
      <c r="C3098" s="128" t="str">
        <f>IF(AND(D3098="",A3098=""),"",IF(ISBLANK(A3098)," ",VLOOKUP(A3098,'Tabla de equipos'!$B$3:$D$107,3,FALSE)))</f>
        <v/>
      </c>
      <c r="E3098" s="130" t="str">
        <f t="shared" si="49"/>
        <v/>
      </c>
      <c r="F3098" s="24"/>
      <c r="H3098" s="52"/>
      <c r="L3098" s="51"/>
    </row>
    <row r="3099" spans="3:12" ht="21" customHeight="1" x14ac:dyDescent="0.2">
      <c r="C3099" s="128" t="str">
        <f>IF(AND(D3099="",A3099=""),"",IF(ISBLANK(A3099)," ",VLOOKUP(A3099,'Tabla de equipos'!$B$3:$D$107,3,FALSE)))</f>
        <v/>
      </c>
      <c r="E3099" s="130" t="str">
        <f t="shared" si="49"/>
        <v/>
      </c>
      <c r="F3099" s="24"/>
      <c r="H3099" s="52"/>
      <c r="L3099" s="51"/>
    </row>
    <row r="3100" spans="3:12" ht="21" customHeight="1" x14ac:dyDescent="0.2">
      <c r="C3100" s="128" t="str">
        <f>IF(AND(D3100="",A3100=""),"",IF(ISBLANK(A3100)," ",VLOOKUP(A3100,'Tabla de equipos'!$B$3:$D$107,3,FALSE)))</f>
        <v/>
      </c>
      <c r="E3100" s="130" t="str">
        <f t="shared" si="49"/>
        <v/>
      </c>
      <c r="F3100" s="24"/>
      <c r="H3100" s="52"/>
      <c r="L3100" s="51"/>
    </row>
    <row r="3101" spans="3:12" ht="21" customHeight="1" x14ac:dyDescent="0.2">
      <c r="C3101" s="128" t="str">
        <f>IF(AND(D3101="",A3101=""),"",IF(ISBLANK(A3101)," ",VLOOKUP(A3101,'Tabla de equipos'!$B$3:$D$107,3,FALSE)))</f>
        <v/>
      </c>
      <c r="E3101" s="130" t="str">
        <f t="shared" si="49"/>
        <v/>
      </c>
      <c r="F3101" s="24"/>
      <c r="H3101" s="52"/>
      <c r="L3101" s="51"/>
    </row>
    <row r="3102" spans="3:12" ht="21" customHeight="1" x14ac:dyDescent="0.2">
      <c r="C3102" s="128" t="str">
        <f>IF(AND(D3102="",A3102=""),"",IF(ISBLANK(A3102)," ",VLOOKUP(A3102,'Tabla de equipos'!$B$3:$D$107,3,FALSE)))</f>
        <v/>
      </c>
      <c r="E3102" s="130" t="str">
        <f t="shared" si="49"/>
        <v/>
      </c>
      <c r="F3102" s="24"/>
      <c r="H3102" s="52"/>
      <c r="L3102" s="51"/>
    </row>
    <row r="3103" spans="3:12" ht="21" customHeight="1" x14ac:dyDescent="0.2">
      <c r="C3103" s="128" t="str">
        <f>IF(AND(D3103="",A3103=""),"",IF(ISBLANK(A3103)," ",VLOOKUP(A3103,'Tabla de equipos'!$B$3:$D$107,3,FALSE)))</f>
        <v/>
      </c>
      <c r="E3103" s="130" t="str">
        <f t="shared" si="49"/>
        <v/>
      </c>
      <c r="F3103" s="24"/>
      <c r="H3103" s="52"/>
      <c r="L3103" s="51"/>
    </row>
    <row r="3104" spans="3:12" ht="21" customHeight="1" x14ac:dyDescent="0.2">
      <c r="C3104" s="128" t="str">
        <f>IF(AND(D3104="",A3104=""),"",IF(ISBLANK(A3104)," ",VLOOKUP(A3104,'Tabla de equipos'!$B$3:$D$107,3,FALSE)))</f>
        <v/>
      </c>
      <c r="E3104" s="130" t="str">
        <f t="shared" si="49"/>
        <v/>
      </c>
      <c r="F3104" s="24"/>
      <c r="H3104" s="52"/>
      <c r="L3104" s="51"/>
    </row>
    <row r="3105" spans="3:12" ht="21" customHeight="1" x14ac:dyDescent="0.2">
      <c r="C3105" s="128" t="str">
        <f>IF(AND(D3105="",A3105=""),"",IF(ISBLANK(A3105)," ",VLOOKUP(A3105,'Tabla de equipos'!$B$3:$D$107,3,FALSE)))</f>
        <v/>
      </c>
      <c r="E3105" s="130" t="str">
        <f t="shared" si="49"/>
        <v/>
      </c>
      <c r="F3105" s="24"/>
      <c r="H3105" s="52"/>
      <c r="L3105" s="51"/>
    </row>
    <row r="3106" spans="3:12" ht="21" customHeight="1" x14ac:dyDescent="0.2">
      <c r="C3106" s="128" t="str">
        <f>IF(AND(D3106="",A3106=""),"",IF(ISBLANK(A3106)," ",VLOOKUP(A3106,'Tabla de equipos'!$B$3:$D$107,3,FALSE)))</f>
        <v/>
      </c>
      <c r="E3106" s="130" t="str">
        <f t="shared" si="49"/>
        <v/>
      </c>
      <c r="F3106" s="24"/>
      <c r="H3106" s="52"/>
      <c r="L3106" s="51"/>
    </row>
    <row r="3107" spans="3:12" ht="21" customHeight="1" x14ac:dyDescent="0.2">
      <c r="C3107" s="128" t="str">
        <f>IF(AND(D3107="",A3107=""),"",IF(ISBLANK(A3107)," ",VLOOKUP(A3107,'Tabla de equipos'!$B$3:$D$107,3,FALSE)))</f>
        <v/>
      </c>
      <c r="E3107" s="130" t="str">
        <f t="shared" si="49"/>
        <v/>
      </c>
      <c r="F3107" s="24"/>
      <c r="H3107" s="52"/>
      <c r="L3107" s="51"/>
    </row>
    <row r="3108" spans="3:12" ht="21" customHeight="1" x14ac:dyDescent="0.2">
      <c r="C3108" s="128" t="str">
        <f>IF(AND(D3108="",A3108=""),"",IF(ISBLANK(A3108)," ",VLOOKUP(A3108,'Tabla de equipos'!$B$3:$D$107,3,FALSE)))</f>
        <v/>
      </c>
      <c r="E3108" s="130" t="str">
        <f t="shared" si="49"/>
        <v/>
      </c>
      <c r="F3108" s="24"/>
      <c r="H3108" s="52"/>
      <c r="L3108" s="51"/>
    </row>
    <row r="3109" spans="3:12" ht="21" customHeight="1" x14ac:dyDescent="0.2">
      <c r="C3109" s="128" t="str">
        <f>IF(AND(D3109="",A3109=""),"",IF(ISBLANK(A3109)," ",VLOOKUP(A3109,'Tabla de equipos'!$B$3:$D$107,3,FALSE)))</f>
        <v/>
      </c>
      <c r="E3109" s="130" t="str">
        <f t="shared" si="49"/>
        <v/>
      </c>
      <c r="F3109" s="24"/>
      <c r="H3109" s="52"/>
      <c r="L3109" s="51"/>
    </row>
    <row r="3110" spans="3:12" ht="21" customHeight="1" x14ac:dyDescent="0.2">
      <c r="C3110" s="128" t="str">
        <f>IF(AND(D3110="",A3110=""),"",IF(ISBLANK(A3110)," ",VLOOKUP(A3110,'Tabla de equipos'!$B$3:$D$107,3,FALSE)))</f>
        <v/>
      </c>
      <c r="E3110" s="130" t="str">
        <f t="shared" si="49"/>
        <v/>
      </c>
      <c r="F3110" s="24"/>
      <c r="H3110" s="52"/>
      <c r="L3110" s="51"/>
    </row>
    <row r="3111" spans="3:12" ht="21" customHeight="1" x14ac:dyDescent="0.2">
      <c r="C3111" s="128" t="str">
        <f>IF(AND(D3111="",A3111=""),"",IF(ISBLANK(A3111)," ",VLOOKUP(A3111,'Tabla de equipos'!$B$3:$D$107,3,FALSE)))</f>
        <v/>
      </c>
      <c r="E3111" s="130" t="str">
        <f t="shared" si="49"/>
        <v/>
      </c>
      <c r="F3111" s="24"/>
      <c r="H3111" s="52"/>
      <c r="L3111" s="51"/>
    </row>
    <row r="3112" spans="3:12" ht="21" customHeight="1" x14ac:dyDescent="0.2">
      <c r="C3112" s="128" t="str">
        <f>IF(AND(D3112="",A3112=""),"",IF(ISBLANK(A3112)," ",VLOOKUP(A3112,'Tabla de equipos'!$B$3:$D$107,3,FALSE)))</f>
        <v/>
      </c>
      <c r="E3112" s="130" t="str">
        <f t="shared" si="49"/>
        <v/>
      </c>
      <c r="F3112" s="24"/>
      <c r="H3112" s="52"/>
      <c r="L3112" s="51"/>
    </row>
    <row r="3113" spans="3:12" ht="21" customHeight="1" x14ac:dyDescent="0.2">
      <c r="C3113" s="128" t="str">
        <f>IF(AND(D3113="",A3113=""),"",IF(ISBLANK(A3113)," ",VLOOKUP(A3113,'Tabla de equipos'!$B$3:$D$107,3,FALSE)))</f>
        <v/>
      </c>
      <c r="E3113" s="130" t="str">
        <f t="shared" si="49"/>
        <v/>
      </c>
      <c r="F3113" s="24"/>
      <c r="H3113" s="52"/>
      <c r="L3113" s="51"/>
    </row>
    <row r="3114" spans="3:12" ht="21" customHeight="1" x14ac:dyDescent="0.2">
      <c r="C3114" s="128" t="str">
        <f>IF(AND(D3114="",A3114=""),"",IF(ISBLANK(A3114)," ",VLOOKUP(A3114,'Tabla de equipos'!$B$3:$D$107,3,FALSE)))</f>
        <v/>
      </c>
      <c r="E3114" s="130" t="str">
        <f t="shared" si="49"/>
        <v/>
      </c>
      <c r="F3114" s="24"/>
      <c r="H3114" s="52"/>
      <c r="L3114" s="51"/>
    </row>
    <row r="3115" spans="3:12" ht="21" customHeight="1" x14ac:dyDescent="0.2">
      <c r="C3115" s="128" t="str">
        <f>IF(AND(D3115="",A3115=""),"",IF(ISBLANK(A3115)," ",VLOOKUP(A3115,'Tabla de equipos'!$B$3:$D$107,3,FALSE)))</f>
        <v/>
      </c>
      <c r="E3115" s="130" t="str">
        <f t="shared" si="49"/>
        <v/>
      </c>
      <c r="F3115" s="24"/>
      <c r="H3115" s="52"/>
      <c r="L3115" s="51"/>
    </row>
    <row r="3116" spans="3:12" ht="21" customHeight="1" x14ac:dyDescent="0.2">
      <c r="C3116" s="128" t="str">
        <f>IF(AND(D3116="",A3116=""),"",IF(ISBLANK(A3116)," ",VLOOKUP(A3116,'Tabla de equipos'!$B$3:$D$107,3,FALSE)))</f>
        <v/>
      </c>
      <c r="E3116" s="130" t="str">
        <f t="shared" si="49"/>
        <v/>
      </c>
      <c r="F3116" s="24"/>
      <c r="H3116" s="52"/>
      <c r="L3116" s="51"/>
    </row>
    <row r="3117" spans="3:12" ht="21" customHeight="1" x14ac:dyDescent="0.2">
      <c r="C3117" s="128" t="str">
        <f>IF(AND(D3117="",A3117=""),"",IF(ISBLANK(A3117)," ",VLOOKUP(A3117,'Tabla de equipos'!$B$3:$D$107,3,FALSE)))</f>
        <v/>
      </c>
      <c r="E3117" s="130" t="str">
        <f t="shared" si="49"/>
        <v/>
      </c>
      <c r="F3117" s="24"/>
      <c r="H3117" s="52"/>
      <c r="L3117" s="51"/>
    </row>
    <row r="3118" spans="3:12" ht="21" customHeight="1" x14ac:dyDescent="0.2">
      <c r="C3118" s="128" t="str">
        <f>IF(AND(D3118="",A3118=""),"",IF(ISBLANK(A3118)," ",VLOOKUP(A3118,'Tabla de equipos'!$B$3:$D$107,3,FALSE)))</f>
        <v/>
      </c>
      <c r="E3118" s="130" t="str">
        <f t="shared" si="49"/>
        <v/>
      </c>
      <c r="F3118" s="24"/>
      <c r="H3118" s="52"/>
      <c r="L3118" s="51"/>
    </row>
    <row r="3119" spans="3:12" ht="21" customHeight="1" x14ac:dyDescent="0.2">
      <c r="C3119" s="128" t="str">
        <f>IF(AND(D3119="",A3119=""),"",IF(ISBLANK(A3119)," ",VLOOKUP(A3119,'Tabla de equipos'!$B$3:$D$107,3,FALSE)))</f>
        <v/>
      </c>
      <c r="E3119" s="130" t="str">
        <f t="shared" si="49"/>
        <v/>
      </c>
      <c r="F3119" s="24"/>
      <c r="H3119" s="52"/>
      <c r="L3119" s="51"/>
    </row>
    <row r="3120" spans="3:12" ht="21" customHeight="1" x14ac:dyDescent="0.2">
      <c r="C3120" s="128" t="str">
        <f>IF(AND(D3120="",A3120=""),"",IF(ISBLANK(A3120)," ",VLOOKUP(A3120,'Tabla de equipos'!$B$3:$D$107,3,FALSE)))</f>
        <v/>
      </c>
      <c r="E3120" s="130" t="str">
        <f t="shared" si="49"/>
        <v/>
      </c>
      <c r="F3120" s="24"/>
      <c r="H3120" s="52"/>
      <c r="L3120" s="51"/>
    </row>
    <row r="3121" spans="3:12" ht="21" customHeight="1" x14ac:dyDescent="0.2">
      <c r="C3121" s="128" t="str">
        <f>IF(AND(D3121="",A3121=""),"",IF(ISBLANK(A3121)," ",VLOOKUP(A3121,'Tabla de equipos'!$B$3:$D$107,3,FALSE)))</f>
        <v/>
      </c>
      <c r="E3121" s="130" t="str">
        <f t="shared" si="49"/>
        <v/>
      </c>
      <c r="F3121" s="24"/>
      <c r="H3121" s="52"/>
      <c r="L3121" s="51"/>
    </row>
    <row r="3122" spans="3:12" ht="21" customHeight="1" x14ac:dyDescent="0.2">
      <c r="C3122" s="128" t="str">
        <f>IF(AND(D3122="",A3122=""),"",IF(ISBLANK(A3122)," ",VLOOKUP(A3122,'Tabla de equipos'!$B$3:$D$107,3,FALSE)))</f>
        <v/>
      </c>
      <c r="E3122" s="130" t="str">
        <f t="shared" si="49"/>
        <v/>
      </c>
      <c r="F3122" s="24"/>
      <c r="H3122" s="52"/>
      <c r="L3122" s="51"/>
    </row>
    <row r="3123" spans="3:12" ht="21" customHeight="1" x14ac:dyDescent="0.2">
      <c r="C3123" s="128" t="str">
        <f>IF(AND(D3123="",A3123=""),"",IF(ISBLANK(A3123)," ",VLOOKUP(A3123,'Tabla de equipos'!$B$3:$D$107,3,FALSE)))</f>
        <v/>
      </c>
      <c r="E3123" s="130" t="str">
        <f t="shared" si="49"/>
        <v/>
      </c>
      <c r="F3123" s="24"/>
      <c r="H3123" s="52"/>
      <c r="L3123" s="51"/>
    </row>
    <row r="3124" spans="3:12" ht="21" customHeight="1" x14ac:dyDescent="0.2">
      <c r="C3124" s="128" t="str">
        <f>IF(AND(D3124="",A3124=""),"",IF(ISBLANK(A3124)," ",VLOOKUP(A3124,'Tabla de equipos'!$B$3:$D$107,3,FALSE)))</f>
        <v/>
      </c>
      <c r="E3124" s="130" t="str">
        <f t="shared" si="49"/>
        <v/>
      </c>
      <c r="F3124" s="24"/>
      <c r="H3124" s="52"/>
      <c r="L3124" s="51"/>
    </row>
    <row r="3125" spans="3:12" ht="21" customHeight="1" x14ac:dyDescent="0.2">
      <c r="C3125" s="128" t="str">
        <f>IF(AND(D3125="",A3125=""),"",IF(ISBLANK(A3125)," ",VLOOKUP(A3125,'Tabla de equipos'!$B$3:$D$107,3,FALSE)))</f>
        <v/>
      </c>
      <c r="E3125" s="130" t="str">
        <f t="shared" si="49"/>
        <v/>
      </c>
      <c r="F3125" s="24"/>
      <c r="H3125" s="52"/>
      <c r="L3125" s="51"/>
    </row>
    <row r="3126" spans="3:12" ht="21" customHeight="1" x14ac:dyDescent="0.2">
      <c r="C3126" s="128" t="str">
        <f>IF(AND(D3126="",A3126=""),"",IF(ISBLANK(A3126)," ",VLOOKUP(A3126,'Tabla de equipos'!$B$3:$D$107,3,FALSE)))</f>
        <v/>
      </c>
      <c r="E3126" s="130" t="str">
        <f t="shared" si="49"/>
        <v/>
      </c>
      <c r="F3126" s="24"/>
      <c r="H3126" s="52"/>
      <c r="L3126" s="51"/>
    </row>
    <row r="3127" spans="3:12" ht="21" customHeight="1" x14ac:dyDescent="0.2">
      <c r="C3127" s="128" t="str">
        <f>IF(AND(D3127="",A3127=""),"",IF(ISBLANK(A3127)," ",VLOOKUP(A3127,'Tabla de equipos'!$B$3:$D$107,3,FALSE)))</f>
        <v/>
      </c>
      <c r="E3127" s="130" t="str">
        <f t="shared" si="49"/>
        <v/>
      </c>
      <c r="F3127" s="24"/>
      <c r="H3127" s="52"/>
      <c r="L3127" s="51"/>
    </row>
    <row r="3128" spans="3:12" ht="21" customHeight="1" x14ac:dyDescent="0.2">
      <c r="C3128" s="128" t="str">
        <f>IF(AND(D3128="",A3128=""),"",IF(ISBLANK(A3128)," ",VLOOKUP(A3128,'Tabla de equipos'!$B$3:$D$107,3,FALSE)))</f>
        <v/>
      </c>
      <c r="E3128" s="130" t="str">
        <f t="shared" si="49"/>
        <v/>
      </c>
      <c r="F3128" s="24"/>
      <c r="H3128" s="52"/>
      <c r="L3128" s="51"/>
    </row>
    <row r="3129" spans="3:12" ht="21" customHeight="1" x14ac:dyDescent="0.2">
      <c r="C3129" s="128" t="str">
        <f>IF(AND(D3129="",A3129=""),"",IF(ISBLANK(A3129)," ",VLOOKUP(A3129,'Tabla de equipos'!$B$3:$D$107,3,FALSE)))</f>
        <v/>
      </c>
      <c r="E3129" s="130" t="str">
        <f t="shared" si="49"/>
        <v/>
      </c>
      <c r="F3129" s="24"/>
      <c r="H3129" s="52"/>
      <c r="L3129" s="51"/>
    </row>
    <row r="3130" spans="3:12" ht="21" customHeight="1" x14ac:dyDescent="0.2">
      <c r="C3130" s="128" t="str">
        <f>IF(AND(D3130="",A3130=""),"",IF(ISBLANK(A3130)," ",VLOOKUP(A3130,'Tabla de equipos'!$B$3:$D$107,3,FALSE)))</f>
        <v/>
      </c>
      <c r="E3130" s="130" t="str">
        <f t="shared" si="49"/>
        <v/>
      </c>
      <c r="F3130" s="24"/>
      <c r="H3130" s="52"/>
      <c r="L3130" s="51"/>
    </row>
    <row r="3131" spans="3:12" ht="21" customHeight="1" x14ac:dyDescent="0.2">
      <c r="C3131" s="128" t="str">
        <f>IF(AND(D3131="",A3131=""),"",IF(ISBLANK(A3131)," ",VLOOKUP(A3131,'Tabla de equipos'!$B$3:$D$107,3,FALSE)))</f>
        <v/>
      </c>
      <c r="E3131" s="130" t="str">
        <f t="shared" si="49"/>
        <v/>
      </c>
      <c r="F3131" s="24"/>
      <c r="H3131" s="52"/>
      <c r="L3131" s="51"/>
    </row>
    <row r="3132" spans="3:12" ht="21" customHeight="1" x14ac:dyDescent="0.2">
      <c r="C3132" s="128" t="str">
        <f>IF(AND(D3132="",A3132=""),"",IF(ISBLANK(A3132)," ",VLOOKUP(A3132,'Tabla de equipos'!$B$3:$D$107,3,FALSE)))</f>
        <v/>
      </c>
      <c r="E3132" s="130" t="str">
        <f t="shared" si="49"/>
        <v/>
      </c>
      <c r="F3132" s="24"/>
      <c r="H3132" s="52"/>
      <c r="L3132" s="51"/>
    </row>
    <row r="3133" spans="3:12" ht="21" customHeight="1" x14ac:dyDescent="0.2">
      <c r="C3133" s="128" t="str">
        <f>IF(AND(D3133="",A3133=""),"",IF(ISBLANK(A3133)," ",VLOOKUP(A3133,'Tabla de equipos'!$B$3:$D$107,3,FALSE)))</f>
        <v/>
      </c>
      <c r="E3133" s="130" t="str">
        <f t="shared" si="49"/>
        <v/>
      </c>
      <c r="F3133" s="24"/>
      <c r="H3133" s="52"/>
      <c r="L3133" s="51"/>
    </row>
    <row r="3134" spans="3:12" ht="21" customHeight="1" x14ac:dyDescent="0.2">
      <c r="C3134" s="128" t="str">
        <f>IF(AND(D3134="",A3134=""),"",IF(ISBLANK(A3134)," ",VLOOKUP(A3134,'Tabla de equipos'!$B$3:$D$107,3,FALSE)))</f>
        <v/>
      </c>
      <c r="E3134" s="130" t="str">
        <f t="shared" si="49"/>
        <v/>
      </c>
      <c r="F3134" s="24"/>
      <c r="H3134" s="52"/>
      <c r="L3134" s="51"/>
    </row>
    <row r="3135" spans="3:12" ht="21" customHeight="1" x14ac:dyDescent="0.2">
      <c r="C3135" s="128" t="str">
        <f>IF(AND(D3135="",A3135=""),"",IF(ISBLANK(A3135)," ",VLOOKUP(A3135,'Tabla de equipos'!$B$3:$D$107,3,FALSE)))</f>
        <v/>
      </c>
      <c r="E3135" s="130" t="str">
        <f t="shared" si="49"/>
        <v/>
      </c>
      <c r="F3135" s="24"/>
      <c r="H3135" s="52"/>
      <c r="L3135" s="51"/>
    </row>
    <row r="3136" spans="3:12" ht="21" customHeight="1" x14ac:dyDescent="0.2">
      <c r="C3136" s="128" t="str">
        <f>IF(AND(D3136="",A3136=""),"",IF(ISBLANK(A3136)," ",VLOOKUP(A3136,'Tabla de equipos'!$B$3:$D$107,3,FALSE)))</f>
        <v/>
      </c>
      <c r="E3136" s="130" t="str">
        <f t="shared" si="49"/>
        <v/>
      </c>
      <c r="F3136" s="24"/>
      <c r="H3136" s="52"/>
      <c r="L3136" s="51"/>
    </row>
    <row r="3137" spans="3:12" ht="21" customHeight="1" x14ac:dyDescent="0.2">
      <c r="C3137" s="128" t="str">
        <f>IF(AND(D3137="",A3137=""),"",IF(ISBLANK(A3137)," ",VLOOKUP(A3137,'Tabla de equipos'!$B$3:$D$107,3,FALSE)))</f>
        <v/>
      </c>
      <c r="E3137" s="130" t="str">
        <f t="shared" si="49"/>
        <v/>
      </c>
      <c r="F3137" s="24"/>
      <c r="H3137" s="52"/>
      <c r="L3137" s="51"/>
    </row>
    <row r="3138" spans="3:12" ht="21" customHeight="1" x14ac:dyDescent="0.2">
      <c r="C3138" s="128" t="str">
        <f>IF(AND(D3138="",A3138=""),"",IF(ISBLANK(A3138)," ",VLOOKUP(A3138,'Tabla de equipos'!$B$3:$D$107,3,FALSE)))</f>
        <v/>
      </c>
      <c r="E3138" s="130" t="str">
        <f t="shared" si="49"/>
        <v/>
      </c>
      <c r="F3138" s="24"/>
      <c r="H3138" s="52"/>
      <c r="L3138" s="51"/>
    </row>
    <row r="3139" spans="3:12" ht="21" customHeight="1" x14ac:dyDescent="0.2">
      <c r="C3139" s="128" t="str">
        <f>IF(AND(D3139="",A3139=""),"",IF(ISBLANK(A3139)," ",VLOOKUP(A3139,'Tabla de equipos'!$B$3:$D$107,3,FALSE)))</f>
        <v/>
      </c>
      <c r="E3139" s="130" t="str">
        <f t="shared" si="49"/>
        <v/>
      </c>
      <c r="F3139" s="24"/>
      <c r="H3139" s="52"/>
      <c r="L3139" s="51"/>
    </row>
    <row r="3140" spans="3:12" ht="21" customHeight="1" x14ac:dyDescent="0.2">
      <c r="C3140" s="128" t="str">
        <f>IF(AND(D3140="",A3140=""),"",IF(ISBLANK(A3140)," ",VLOOKUP(A3140,'Tabla de equipos'!$B$3:$D$107,3,FALSE)))</f>
        <v/>
      </c>
      <c r="E3140" s="130" t="str">
        <f t="shared" si="49"/>
        <v/>
      </c>
      <c r="F3140" s="24"/>
      <c r="H3140" s="52"/>
      <c r="L3140" s="51"/>
    </row>
    <row r="3141" spans="3:12" ht="21" customHeight="1" x14ac:dyDescent="0.2">
      <c r="C3141" s="128" t="str">
        <f>IF(AND(D3141="",A3141=""),"",IF(ISBLANK(A3141)," ",VLOOKUP(A3141,'Tabla de equipos'!$B$3:$D$107,3,FALSE)))</f>
        <v/>
      </c>
      <c r="E3141" s="130" t="str">
        <f t="shared" si="49"/>
        <v/>
      </c>
      <c r="F3141" s="24"/>
      <c r="H3141" s="52"/>
      <c r="L3141" s="51"/>
    </row>
    <row r="3142" spans="3:12" ht="21" customHeight="1" x14ac:dyDescent="0.2">
      <c r="C3142" s="128" t="str">
        <f>IF(AND(D3142="",A3142=""),"",IF(ISBLANK(A3142)," ",VLOOKUP(A3142,'Tabla de equipos'!$B$3:$D$107,3,FALSE)))</f>
        <v/>
      </c>
      <c r="E3142" s="130" t="str">
        <f t="shared" si="49"/>
        <v/>
      </c>
      <c r="F3142" s="24"/>
      <c r="H3142" s="52"/>
      <c r="L3142" s="51"/>
    </row>
    <row r="3143" spans="3:12" ht="21" customHeight="1" x14ac:dyDescent="0.2">
      <c r="C3143" s="128" t="str">
        <f>IF(AND(D3143="",A3143=""),"",IF(ISBLANK(A3143)," ",VLOOKUP(A3143,'Tabla de equipos'!$B$3:$D$107,3,FALSE)))</f>
        <v/>
      </c>
      <c r="E3143" s="130" t="str">
        <f t="shared" si="49"/>
        <v/>
      </c>
      <c r="F3143" s="24"/>
      <c r="H3143" s="52"/>
      <c r="L3143" s="51"/>
    </row>
    <row r="3144" spans="3:12" ht="21" customHeight="1" x14ac:dyDescent="0.2">
      <c r="C3144" s="128" t="str">
        <f>IF(AND(D3144="",A3144=""),"",IF(ISBLANK(A3144)," ",VLOOKUP(A3144,'Tabla de equipos'!$B$3:$D$107,3,FALSE)))</f>
        <v/>
      </c>
      <c r="E3144" s="130" t="str">
        <f t="shared" si="49"/>
        <v/>
      </c>
      <c r="F3144" s="24"/>
      <c r="H3144" s="52"/>
      <c r="L3144" s="51"/>
    </row>
    <row r="3145" spans="3:12" ht="21" customHeight="1" x14ac:dyDescent="0.2">
      <c r="C3145" s="128" t="str">
        <f>IF(AND(D3145="",A3145=""),"",IF(ISBLANK(A3145)," ",VLOOKUP(A3145,'Tabla de equipos'!$B$3:$D$107,3,FALSE)))</f>
        <v/>
      </c>
      <c r="E3145" s="130" t="str">
        <f t="shared" si="49"/>
        <v/>
      </c>
      <c r="F3145" s="24"/>
      <c r="H3145" s="52"/>
      <c r="L3145" s="51"/>
    </row>
    <row r="3146" spans="3:12" ht="21" customHeight="1" x14ac:dyDescent="0.2">
      <c r="C3146" s="128" t="str">
        <f>IF(AND(D3146="",A3146=""),"",IF(ISBLANK(A3146)," ",VLOOKUP(A3146,'Tabla de equipos'!$B$3:$D$107,3,FALSE)))</f>
        <v/>
      </c>
      <c r="E3146" s="130" t="str">
        <f t="shared" si="49"/>
        <v/>
      </c>
      <c r="F3146" s="24"/>
      <c r="H3146" s="52"/>
      <c r="L3146" s="51"/>
    </row>
    <row r="3147" spans="3:12" ht="21" customHeight="1" x14ac:dyDescent="0.2">
      <c r="C3147" s="128" t="str">
        <f>IF(AND(D3147="",A3147=""),"",IF(ISBLANK(A3147)," ",VLOOKUP(A3147,'Tabla de equipos'!$B$3:$D$107,3,FALSE)))</f>
        <v/>
      </c>
      <c r="E3147" s="130" t="str">
        <f t="shared" si="49"/>
        <v/>
      </c>
      <c r="F3147" s="24"/>
      <c r="H3147" s="52"/>
      <c r="L3147" s="51"/>
    </row>
    <row r="3148" spans="3:12" ht="21" customHeight="1" x14ac:dyDescent="0.2">
      <c r="C3148" s="128" t="str">
        <f>IF(AND(D3148="",A3148=""),"",IF(ISBLANK(A3148)," ",VLOOKUP(A3148,'Tabla de equipos'!$B$3:$D$107,3,FALSE)))</f>
        <v/>
      </c>
      <c r="E3148" s="130" t="str">
        <f t="shared" si="49"/>
        <v/>
      </c>
      <c r="F3148" s="24"/>
      <c r="H3148" s="52"/>
      <c r="L3148" s="51"/>
    </row>
    <row r="3149" spans="3:12" ht="21" customHeight="1" x14ac:dyDescent="0.2">
      <c r="C3149" s="128" t="str">
        <f>IF(AND(D3149="",A3149=""),"",IF(ISBLANK(A3149)," ",VLOOKUP(A3149,'Tabla de equipos'!$B$3:$D$107,3,FALSE)))</f>
        <v/>
      </c>
      <c r="E3149" s="130" t="str">
        <f t="shared" si="49"/>
        <v/>
      </c>
      <c r="F3149" s="24"/>
      <c r="H3149" s="52"/>
      <c r="L3149" s="51"/>
    </row>
    <row r="3150" spans="3:12" ht="21" customHeight="1" x14ac:dyDescent="0.2">
      <c r="C3150" s="128" t="str">
        <f>IF(AND(D3150="",A3150=""),"",IF(ISBLANK(A3150)," ",VLOOKUP(A3150,'Tabla de equipos'!$B$3:$D$107,3,FALSE)))</f>
        <v/>
      </c>
      <c r="E3150" s="130" t="str">
        <f t="shared" si="49"/>
        <v/>
      </c>
      <c r="F3150" s="24"/>
      <c r="H3150" s="52"/>
      <c r="L3150" s="51"/>
    </row>
    <row r="3151" spans="3:12" ht="21" customHeight="1" x14ac:dyDescent="0.2">
      <c r="C3151" s="128" t="str">
        <f>IF(AND(D3151="",A3151=""),"",IF(ISBLANK(A3151)," ",VLOOKUP(A3151,'Tabla de equipos'!$B$3:$D$107,3,FALSE)))</f>
        <v/>
      </c>
      <c r="E3151" s="130" t="str">
        <f t="shared" si="49"/>
        <v/>
      </c>
      <c r="F3151" s="24"/>
      <c r="H3151" s="52"/>
      <c r="L3151" s="51"/>
    </row>
    <row r="3152" spans="3:12" ht="21" customHeight="1" x14ac:dyDescent="0.2">
      <c r="C3152" s="128" t="str">
        <f>IF(AND(D3152="",A3152=""),"",IF(ISBLANK(A3152)," ",VLOOKUP(A3152,'Tabla de equipos'!$B$3:$D$107,3,FALSE)))</f>
        <v/>
      </c>
      <c r="E3152" s="130" t="str">
        <f t="shared" si="49"/>
        <v/>
      </c>
      <c r="F3152" s="24"/>
      <c r="H3152" s="52"/>
      <c r="L3152" s="51"/>
    </row>
    <row r="3153" spans="3:12" ht="21" customHeight="1" x14ac:dyDescent="0.2">
      <c r="C3153" s="128" t="str">
        <f>IF(AND(D3153="",A3153=""),"",IF(ISBLANK(A3153)," ",VLOOKUP(A3153,'Tabla de equipos'!$B$3:$D$107,3,FALSE)))</f>
        <v/>
      </c>
      <c r="E3153" s="130" t="str">
        <f t="shared" si="49"/>
        <v/>
      </c>
      <c r="F3153" s="24"/>
      <c r="H3153" s="52"/>
      <c r="L3153" s="51"/>
    </row>
    <row r="3154" spans="3:12" ht="21" customHeight="1" x14ac:dyDescent="0.2">
      <c r="C3154" s="128" t="str">
        <f>IF(AND(D3154="",A3154=""),"",IF(ISBLANK(A3154)," ",VLOOKUP(A3154,'Tabla de equipos'!$B$3:$D$107,3,FALSE)))</f>
        <v/>
      </c>
      <c r="E3154" s="130" t="str">
        <f t="shared" ref="E3154:E3217" si="50">IF(AND(D3154="",A3154=""),"",IF(AND(A3154="",D3154&gt;0),"Falta especificar equipo/soporte",IF(AND(D3154&gt;0,A3154&lt;&gt;""),"","Falta incluir unidades")))</f>
        <v/>
      </c>
      <c r="F3154" s="24"/>
      <c r="H3154" s="52"/>
      <c r="L3154" s="51"/>
    </row>
    <row r="3155" spans="3:12" ht="21" customHeight="1" x14ac:dyDescent="0.2">
      <c r="C3155" s="128" t="str">
        <f>IF(AND(D3155="",A3155=""),"",IF(ISBLANK(A3155)," ",VLOOKUP(A3155,'Tabla de equipos'!$B$3:$D$107,3,FALSE)))</f>
        <v/>
      </c>
      <c r="E3155" s="130" t="str">
        <f t="shared" si="50"/>
        <v/>
      </c>
      <c r="F3155" s="24"/>
      <c r="H3155" s="52"/>
      <c r="L3155" s="51"/>
    </row>
    <row r="3156" spans="3:12" ht="21" customHeight="1" x14ac:dyDescent="0.2">
      <c r="C3156" s="128" t="str">
        <f>IF(AND(D3156="",A3156=""),"",IF(ISBLANK(A3156)," ",VLOOKUP(A3156,'Tabla de equipos'!$B$3:$D$107,3,FALSE)))</f>
        <v/>
      </c>
      <c r="E3156" s="130" t="str">
        <f t="shared" si="50"/>
        <v/>
      </c>
      <c r="F3156" s="24"/>
      <c r="H3156" s="52"/>
      <c r="L3156" s="51"/>
    </row>
    <row r="3157" spans="3:12" ht="21" customHeight="1" x14ac:dyDescent="0.2">
      <c r="C3157" s="128" t="str">
        <f>IF(AND(D3157="",A3157=""),"",IF(ISBLANK(A3157)," ",VLOOKUP(A3157,'Tabla de equipos'!$B$3:$D$107,3,FALSE)))</f>
        <v/>
      </c>
      <c r="E3157" s="130" t="str">
        <f t="shared" si="50"/>
        <v/>
      </c>
      <c r="F3157" s="24"/>
      <c r="H3157" s="52"/>
      <c r="L3157" s="51"/>
    </row>
    <row r="3158" spans="3:12" ht="21" customHeight="1" x14ac:dyDescent="0.2">
      <c r="C3158" s="128" t="str">
        <f>IF(AND(D3158="",A3158=""),"",IF(ISBLANK(A3158)," ",VLOOKUP(A3158,'Tabla de equipos'!$B$3:$D$107,3,FALSE)))</f>
        <v/>
      </c>
      <c r="E3158" s="130" t="str">
        <f t="shared" si="50"/>
        <v/>
      </c>
      <c r="F3158" s="24"/>
      <c r="H3158" s="52"/>
      <c r="L3158" s="51"/>
    </row>
    <row r="3159" spans="3:12" ht="21" customHeight="1" x14ac:dyDescent="0.2">
      <c r="C3159" s="128" t="str">
        <f>IF(AND(D3159="",A3159=""),"",IF(ISBLANK(A3159)," ",VLOOKUP(A3159,'Tabla de equipos'!$B$3:$D$107,3,FALSE)))</f>
        <v/>
      </c>
      <c r="E3159" s="130" t="str">
        <f t="shared" si="50"/>
        <v/>
      </c>
      <c r="F3159" s="24"/>
      <c r="H3159" s="52"/>
      <c r="L3159" s="51"/>
    </row>
    <row r="3160" spans="3:12" ht="21" customHeight="1" x14ac:dyDescent="0.2">
      <c r="C3160" s="128" t="str">
        <f>IF(AND(D3160="",A3160=""),"",IF(ISBLANK(A3160)," ",VLOOKUP(A3160,'Tabla de equipos'!$B$3:$D$107,3,FALSE)))</f>
        <v/>
      </c>
      <c r="E3160" s="130" t="str">
        <f t="shared" si="50"/>
        <v/>
      </c>
      <c r="F3160" s="24"/>
      <c r="H3160" s="52"/>
      <c r="L3160" s="51"/>
    </row>
    <row r="3161" spans="3:12" ht="21" customHeight="1" x14ac:dyDescent="0.2">
      <c r="C3161" s="128" t="str">
        <f>IF(AND(D3161="",A3161=""),"",IF(ISBLANK(A3161)," ",VLOOKUP(A3161,'Tabla de equipos'!$B$3:$D$107,3,FALSE)))</f>
        <v/>
      </c>
      <c r="E3161" s="130" t="str">
        <f t="shared" si="50"/>
        <v/>
      </c>
      <c r="F3161" s="24"/>
      <c r="H3161" s="52"/>
      <c r="L3161" s="51"/>
    </row>
    <row r="3162" spans="3:12" ht="21" customHeight="1" x14ac:dyDescent="0.2">
      <c r="C3162" s="128" t="str">
        <f>IF(AND(D3162="",A3162=""),"",IF(ISBLANK(A3162)," ",VLOOKUP(A3162,'Tabla de equipos'!$B$3:$D$107,3,FALSE)))</f>
        <v/>
      </c>
      <c r="E3162" s="130" t="str">
        <f t="shared" si="50"/>
        <v/>
      </c>
      <c r="F3162" s="24"/>
      <c r="H3162" s="52"/>
      <c r="L3162" s="51"/>
    </row>
    <row r="3163" spans="3:12" ht="21" customHeight="1" x14ac:dyDescent="0.2">
      <c r="C3163" s="128" t="str">
        <f>IF(AND(D3163="",A3163=""),"",IF(ISBLANK(A3163)," ",VLOOKUP(A3163,'Tabla de equipos'!$B$3:$D$107,3,FALSE)))</f>
        <v/>
      </c>
      <c r="E3163" s="130" t="str">
        <f t="shared" si="50"/>
        <v/>
      </c>
      <c r="F3163" s="24"/>
      <c r="H3163" s="52"/>
      <c r="L3163" s="51"/>
    </row>
    <row r="3164" spans="3:12" ht="21" customHeight="1" x14ac:dyDescent="0.2">
      <c r="C3164" s="128" t="str">
        <f>IF(AND(D3164="",A3164=""),"",IF(ISBLANK(A3164)," ",VLOOKUP(A3164,'Tabla de equipos'!$B$3:$D$107,3,FALSE)))</f>
        <v/>
      </c>
      <c r="E3164" s="130" t="str">
        <f t="shared" si="50"/>
        <v/>
      </c>
      <c r="F3164" s="24"/>
      <c r="H3164" s="52"/>
      <c r="L3164" s="51"/>
    </row>
    <row r="3165" spans="3:12" ht="21" customHeight="1" x14ac:dyDescent="0.2">
      <c r="C3165" s="128" t="str">
        <f>IF(AND(D3165="",A3165=""),"",IF(ISBLANK(A3165)," ",VLOOKUP(A3165,'Tabla de equipos'!$B$3:$D$107,3,FALSE)))</f>
        <v/>
      </c>
      <c r="E3165" s="130" t="str">
        <f t="shared" si="50"/>
        <v/>
      </c>
      <c r="F3165" s="24"/>
      <c r="H3165" s="52"/>
      <c r="L3165" s="51"/>
    </row>
    <row r="3166" spans="3:12" ht="21" customHeight="1" x14ac:dyDescent="0.2">
      <c r="C3166" s="128" t="str">
        <f>IF(AND(D3166="",A3166=""),"",IF(ISBLANK(A3166)," ",VLOOKUP(A3166,'Tabla de equipos'!$B$3:$D$107,3,FALSE)))</f>
        <v/>
      </c>
      <c r="E3166" s="130" t="str">
        <f t="shared" si="50"/>
        <v/>
      </c>
      <c r="F3166" s="24"/>
      <c r="H3166" s="52"/>
      <c r="L3166" s="51"/>
    </row>
    <row r="3167" spans="3:12" ht="21" customHeight="1" x14ac:dyDescent="0.2">
      <c r="C3167" s="128" t="str">
        <f>IF(AND(D3167="",A3167=""),"",IF(ISBLANK(A3167)," ",VLOOKUP(A3167,'Tabla de equipos'!$B$3:$D$107,3,FALSE)))</f>
        <v/>
      </c>
      <c r="E3167" s="130" t="str">
        <f t="shared" si="50"/>
        <v/>
      </c>
      <c r="F3167" s="24"/>
      <c r="H3167" s="52"/>
      <c r="L3167" s="51"/>
    </row>
    <row r="3168" spans="3:12" ht="21" customHeight="1" x14ac:dyDescent="0.2">
      <c r="C3168" s="128" t="str">
        <f>IF(AND(D3168="",A3168=""),"",IF(ISBLANK(A3168)," ",VLOOKUP(A3168,'Tabla de equipos'!$B$3:$D$107,3,FALSE)))</f>
        <v/>
      </c>
      <c r="E3168" s="130" t="str">
        <f t="shared" si="50"/>
        <v/>
      </c>
      <c r="F3168" s="24"/>
      <c r="H3168" s="52"/>
      <c r="L3168" s="51"/>
    </row>
    <row r="3169" spans="3:12" ht="21" customHeight="1" x14ac:dyDescent="0.2">
      <c r="C3169" s="128" t="str">
        <f>IF(AND(D3169="",A3169=""),"",IF(ISBLANK(A3169)," ",VLOOKUP(A3169,'Tabla de equipos'!$B$3:$D$107,3,FALSE)))</f>
        <v/>
      </c>
      <c r="E3169" s="130" t="str">
        <f t="shared" si="50"/>
        <v/>
      </c>
      <c r="F3169" s="24"/>
      <c r="H3169" s="52"/>
      <c r="L3169" s="51"/>
    </row>
    <row r="3170" spans="3:12" ht="21" customHeight="1" x14ac:dyDescent="0.2">
      <c r="C3170" s="128" t="str">
        <f>IF(AND(D3170="",A3170=""),"",IF(ISBLANK(A3170)," ",VLOOKUP(A3170,'Tabla de equipos'!$B$3:$D$107,3,FALSE)))</f>
        <v/>
      </c>
      <c r="E3170" s="130" t="str">
        <f t="shared" si="50"/>
        <v/>
      </c>
      <c r="F3170" s="24"/>
      <c r="H3170" s="52"/>
      <c r="L3170" s="51"/>
    </row>
    <row r="3171" spans="3:12" ht="21" customHeight="1" x14ac:dyDescent="0.2">
      <c r="C3171" s="128" t="str">
        <f>IF(AND(D3171="",A3171=""),"",IF(ISBLANK(A3171)," ",VLOOKUP(A3171,'Tabla de equipos'!$B$3:$D$107,3,FALSE)))</f>
        <v/>
      </c>
      <c r="E3171" s="130" t="str">
        <f t="shared" si="50"/>
        <v/>
      </c>
      <c r="F3171" s="24"/>
      <c r="H3171" s="52"/>
      <c r="L3171" s="51"/>
    </row>
    <row r="3172" spans="3:12" ht="21" customHeight="1" x14ac:dyDescent="0.2">
      <c r="C3172" s="128" t="str">
        <f>IF(AND(D3172="",A3172=""),"",IF(ISBLANK(A3172)," ",VLOOKUP(A3172,'Tabla de equipos'!$B$3:$D$107,3,FALSE)))</f>
        <v/>
      </c>
      <c r="E3172" s="130" t="str">
        <f t="shared" si="50"/>
        <v/>
      </c>
      <c r="F3172" s="24"/>
      <c r="H3172" s="52"/>
      <c r="L3172" s="51"/>
    </row>
    <row r="3173" spans="3:12" ht="21" customHeight="1" x14ac:dyDescent="0.2">
      <c r="C3173" s="128" t="str">
        <f>IF(AND(D3173="",A3173=""),"",IF(ISBLANK(A3173)," ",VLOOKUP(A3173,'Tabla de equipos'!$B$3:$D$107,3,FALSE)))</f>
        <v/>
      </c>
      <c r="E3173" s="130" t="str">
        <f t="shared" si="50"/>
        <v/>
      </c>
      <c r="F3173" s="24"/>
      <c r="H3173" s="52"/>
      <c r="L3173" s="51"/>
    </row>
    <row r="3174" spans="3:12" ht="21" customHeight="1" x14ac:dyDescent="0.2">
      <c r="C3174" s="128" t="str">
        <f>IF(AND(D3174="",A3174=""),"",IF(ISBLANK(A3174)," ",VLOOKUP(A3174,'Tabla de equipos'!$B$3:$D$107,3,FALSE)))</f>
        <v/>
      </c>
      <c r="E3174" s="130" t="str">
        <f t="shared" si="50"/>
        <v/>
      </c>
      <c r="F3174" s="24"/>
      <c r="H3174" s="52"/>
      <c r="L3174" s="51"/>
    </row>
    <row r="3175" spans="3:12" ht="21" customHeight="1" x14ac:dyDescent="0.2">
      <c r="C3175" s="128" t="str">
        <f>IF(AND(D3175="",A3175=""),"",IF(ISBLANK(A3175)," ",VLOOKUP(A3175,'Tabla de equipos'!$B$3:$D$107,3,FALSE)))</f>
        <v/>
      </c>
      <c r="E3175" s="130" t="str">
        <f t="shared" si="50"/>
        <v/>
      </c>
      <c r="F3175" s="24"/>
      <c r="H3175" s="52"/>
      <c r="L3175" s="51"/>
    </row>
    <row r="3176" spans="3:12" ht="21" customHeight="1" x14ac:dyDescent="0.2">
      <c r="C3176" s="128" t="str">
        <f>IF(AND(D3176="",A3176=""),"",IF(ISBLANK(A3176)," ",VLOOKUP(A3176,'Tabla de equipos'!$B$3:$D$107,3,FALSE)))</f>
        <v/>
      </c>
      <c r="E3176" s="130" t="str">
        <f t="shared" si="50"/>
        <v/>
      </c>
      <c r="F3176" s="24"/>
      <c r="H3176" s="52"/>
      <c r="L3176" s="51"/>
    </row>
    <row r="3177" spans="3:12" ht="21" customHeight="1" x14ac:dyDescent="0.2">
      <c r="C3177" s="128" t="str">
        <f>IF(AND(D3177="",A3177=""),"",IF(ISBLANK(A3177)," ",VLOOKUP(A3177,'Tabla de equipos'!$B$3:$D$107,3,FALSE)))</f>
        <v/>
      </c>
      <c r="E3177" s="130" t="str">
        <f t="shared" si="50"/>
        <v/>
      </c>
      <c r="F3177" s="24"/>
      <c r="H3177" s="52"/>
      <c r="L3177" s="51"/>
    </row>
    <row r="3178" spans="3:12" ht="21" customHeight="1" x14ac:dyDescent="0.2">
      <c r="C3178" s="128" t="str">
        <f>IF(AND(D3178="",A3178=""),"",IF(ISBLANK(A3178)," ",VLOOKUP(A3178,'Tabla de equipos'!$B$3:$D$107,3,FALSE)))</f>
        <v/>
      </c>
      <c r="E3178" s="130" t="str">
        <f t="shared" si="50"/>
        <v/>
      </c>
      <c r="F3178" s="24"/>
      <c r="H3178" s="52"/>
      <c r="L3178" s="51"/>
    </row>
    <row r="3179" spans="3:12" ht="21" customHeight="1" x14ac:dyDescent="0.2">
      <c r="C3179" s="128" t="str">
        <f>IF(AND(D3179="",A3179=""),"",IF(ISBLANK(A3179)," ",VLOOKUP(A3179,'Tabla de equipos'!$B$3:$D$107,3,FALSE)))</f>
        <v/>
      </c>
      <c r="E3179" s="130" t="str">
        <f t="shared" si="50"/>
        <v/>
      </c>
      <c r="F3179" s="24"/>
      <c r="H3179" s="52"/>
      <c r="L3179" s="51"/>
    </row>
    <row r="3180" spans="3:12" ht="21" customHeight="1" x14ac:dyDescent="0.2">
      <c r="C3180" s="128" t="str">
        <f>IF(AND(D3180="",A3180=""),"",IF(ISBLANK(A3180)," ",VLOOKUP(A3180,'Tabla de equipos'!$B$3:$D$107,3,FALSE)))</f>
        <v/>
      </c>
      <c r="E3180" s="130" t="str">
        <f t="shared" si="50"/>
        <v/>
      </c>
      <c r="F3180" s="24"/>
      <c r="H3180" s="52"/>
      <c r="L3180" s="51"/>
    </row>
    <row r="3181" spans="3:12" ht="21" customHeight="1" x14ac:dyDescent="0.2">
      <c r="C3181" s="128" t="str">
        <f>IF(AND(D3181="",A3181=""),"",IF(ISBLANK(A3181)," ",VLOOKUP(A3181,'Tabla de equipos'!$B$3:$D$107,3,FALSE)))</f>
        <v/>
      </c>
      <c r="E3181" s="130" t="str">
        <f t="shared" si="50"/>
        <v/>
      </c>
      <c r="F3181" s="24"/>
      <c r="H3181" s="52"/>
      <c r="L3181" s="51"/>
    </row>
    <row r="3182" spans="3:12" ht="21" customHeight="1" x14ac:dyDescent="0.2">
      <c r="C3182" s="128" t="str">
        <f>IF(AND(D3182="",A3182=""),"",IF(ISBLANK(A3182)," ",VLOOKUP(A3182,'Tabla de equipos'!$B$3:$D$107,3,FALSE)))</f>
        <v/>
      </c>
      <c r="E3182" s="130" t="str">
        <f t="shared" si="50"/>
        <v/>
      </c>
      <c r="F3182" s="24"/>
      <c r="H3182" s="52"/>
      <c r="L3182" s="51"/>
    </row>
    <row r="3183" spans="3:12" ht="21" customHeight="1" x14ac:dyDescent="0.2">
      <c r="C3183" s="128" t="str">
        <f>IF(AND(D3183="",A3183=""),"",IF(ISBLANK(A3183)," ",VLOOKUP(A3183,'Tabla de equipos'!$B$3:$D$107,3,FALSE)))</f>
        <v/>
      </c>
      <c r="E3183" s="130" t="str">
        <f t="shared" si="50"/>
        <v/>
      </c>
      <c r="F3183" s="24"/>
      <c r="H3183" s="52"/>
      <c r="L3183" s="51"/>
    </row>
    <row r="3184" spans="3:12" ht="21" customHeight="1" x14ac:dyDescent="0.2">
      <c r="C3184" s="128" t="str">
        <f>IF(AND(D3184="",A3184=""),"",IF(ISBLANK(A3184)," ",VLOOKUP(A3184,'Tabla de equipos'!$B$3:$D$107,3,FALSE)))</f>
        <v/>
      </c>
      <c r="E3184" s="130" t="str">
        <f t="shared" si="50"/>
        <v/>
      </c>
      <c r="F3184" s="24"/>
      <c r="H3184" s="52"/>
      <c r="L3184" s="51"/>
    </row>
    <row r="3185" spans="3:12" ht="21" customHeight="1" x14ac:dyDescent="0.2">
      <c r="C3185" s="128" t="str">
        <f>IF(AND(D3185="",A3185=""),"",IF(ISBLANK(A3185)," ",VLOOKUP(A3185,'Tabla de equipos'!$B$3:$D$107,3,FALSE)))</f>
        <v/>
      </c>
      <c r="E3185" s="130" t="str">
        <f t="shared" si="50"/>
        <v/>
      </c>
      <c r="F3185" s="24"/>
      <c r="H3185" s="52"/>
      <c r="L3185" s="51"/>
    </row>
    <row r="3186" spans="3:12" ht="21" customHeight="1" x14ac:dyDescent="0.2">
      <c r="C3186" s="128" t="str">
        <f>IF(AND(D3186="",A3186=""),"",IF(ISBLANK(A3186)," ",VLOOKUP(A3186,'Tabla de equipos'!$B$3:$D$107,3,FALSE)))</f>
        <v/>
      </c>
      <c r="E3186" s="130" t="str">
        <f t="shared" si="50"/>
        <v/>
      </c>
      <c r="F3186" s="24"/>
      <c r="H3186" s="52"/>
      <c r="L3186" s="51"/>
    </row>
    <row r="3187" spans="3:12" ht="21" customHeight="1" x14ac:dyDescent="0.2">
      <c r="C3187" s="128" t="str">
        <f>IF(AND(D3187="",A3187=""),"",IF(ISBLANK(A3187)," ",VLOOKUP(A3187,'Tabla de equipos'!$B$3:$D$107,3,FALSE)))</f>
        <v/>
      </c>
      <c r="E3187" s="130" t="str">
        <f t="shared" si="50"/>
        <v/>
      </c>
      <c r="F3187" s="24"/>
      <c r="H3187" s="52"/>
      <c r="L3187" s="51"/>
    </row>
    <row r="3188" spans="3:12" ht="21" customHeight="1" x14ac:dyDescent="0.2">
      <c r="C3188" s="128" t="str">
        <f>IF(AND(D3188="",A3188=""),"",IF(ISBLANK(A3188)," ",VLOOKUP(A3188,'Tabla de equipos'!$B$3:$D$107,3,FALSE)))</f>
        <v/>
      </c>
      <c r="E3188" s="130" t="str">
        <f t="shared" si="50"/>
        <v/>
      </c>
      <c r="F3188" s="24"/>
      <c r="H3188" s="52"/>
      <c r="L3188" s="51"/>
    </row>
    <row r="3189" spans="3:12" ht="21" customHeight="1" x14ac:dyDescent="0.2">
      <c r="C3189" s="128" t="str">
        <f>IF(AND(D3189="",A3189=""),"",IF(ISBLANK(A3189)," ",VLOOKUP(A3189,'Tabla de equipos'!$B$3:$D$107,3,FALSE)))</f>
        <v/>
      </c>
      <c r="E3189" s="130" t="str">
        <f t="shared" si="50"/>
        <v/>
      </c>
      <c r="F3189" s="24"/>
      <c r="H3189" s="52"/>
      <c r="L3189" s="51"/>
    </row>
    <row r="3190" spans="3:12" ht="21" customHeight="1" x14ac:dyDescent="0.2">
      <c r="C3190" s="128" t="str">
        <f>IF(AND(D3190="",A3190=""),"",IF(ISBLANK(A3190)," ",VLOOKUP(A3190,'Tabla de equipos'!$B$3:$D$107,3,FALSE)))</f>
        <v/>
      </c>
      <c r="E3190" s="130" t="str">
        <f t="shared" si="50"/>
        <v/>
      </c>
      <c r="F3190" s="24"/>
      <c r="H3190" s="52"/>
      <c r="L3190" s="51"/>
    </row>
    <row r="3191" spans="3:12" ht="21" customHeight="1" x14ac:dyDescent="0.2">
      <c r="C3191" s="128" t="str">
        <f>IF(AND(D3191="",A3191=""),"",IF(ISBLANK(A3191)," ",VLOOKUP(A3191,'Tabla de equipos'!$B$3:$D$107,3,FALSE)))</f>
        <v/>
      </c>
      <c r="E3191" s="130" t="str">
        <f t="shared" si="50"/>
        <v/>
      </c>
      <c r="F3191" s="24"/>
      <c r="H3191" s="52"/>
      <c r="L3191" s="51"/>
    </row>
    <row r="3192" spans="3:12" ht="21" customHeight="1" x14ac:dyDescent="0.2">
      <c r="C3192" s="128" t="str">
        <f>IF(AND(D3192="",A3192=""),"",IF(ISBLANK(A3192)," ",VLOOKUP(A3192,'Tabla de equipos'!$B$3:$D$107,3,FALSE)))</f>
        <v/>
      </c>
      <c r="E3192" s="130" t="str">
        <f t="shared" si="50"/>
        <v/>
      </c>
      <c r="F3192" s="24"/>
      <c r="H3192" s="52"/>
      <c r="L3192" s="51"/>
    </row>
    <row r="3193" spans="3:12" ht="21" customHeight="1" x14ac:dyDescent="0.2">
      <c r="C3193" s="128" t="str">
        <f>IF(AND(D3193="",A3193=""),"",IF(ISBLANK(A3193)," ",VLOOKUP(A3193,'Tabla de equipos'!$B$3:$D$107,3,FALSE)))</f>
        <v/>
      </c>
      <c r="E3193" s="130" t="str">
        <f t="shared" si="50"/>
        <v/>
      </c>
      <c r="F3193" s="24"/>
      <c r="H3193" s="52"/>
      <c r="L3193" s="51"/>
    </row>
    <row r="3194" spans="3:12" ht="21" customHeight="1" x14ac:dyDescent="0.2">
      <c r="C3194" s="128" t="str">
        <f>IF(AND(D3194="",A3194=""),"",IF(ISBLANK(A3194)," ",VLOOKUP(A3194,'Tabla de equipos'!$B$3:$D$107,3,FALSE)))</f>
        <v/>
      </c>
      <c r="E3194" s="130" t="str">
        <f t="shared" si="50"/>
        <v/>
      </c>
      <c r="F3194" s="24"/>
      <c r="H3194" s="52"/>
      <c r="L3194" s="51"/>
    </row>
    <row r="3195" spans="3:12" ht="21" customHeight="1" x14ac:dyDescent="0.2">
      <c r="C3195" s="128" t="str">
        <f>IF(AND(D3195="",A3195=""),"",IF(ISBLANK(A3195)," ",VLOOKUP(A3195,'Tabla de equipos'!$B$3:$D$107,3,FALSE)))</f>
        <v/>
      </c>
      <c r="E3195" s="130" t="str">
        <f t="shared" si="50"/>
        <v/>
      </c>
      <c r="F3195" s="24"/>
      <c r="H3195" s="52"/>
      <c r="L3195" s="51"/>
    </row>
    <row r="3196" spans="3:12" ht="21" customHeight="1" x14ac:dyDescent="0.2">
      <c r="C3196" s="128" t="str">
        <f>IF(AND(D3196="",A3196=""),"",IF(ISBLANK(A3196)," ",VLOOKUP(A3196,'Tabla de equipos'!$B$3:$D$107,3,FALSE)))</f>
        <v/>
      </c>
      <c r="E3196" s="130" t="str">
        <f t="shared" si="50"/>
        <v/>
      </c>
      <c r="F3196" s="24"/>
      <c r="H3196" s="52"/>
      <c r="L3196" s="51"/>
    </row>
    <row r="3197" spans="3:12" ht="21" customHeight="1" x14ac:dyDescent="0.2">
      <c r="C3197" s="128" t="str">
        <f>IF(AND(D3197="",A3197=""),"",IF(ISBLANK(A3197)," ",VLOOKUP(A3197,'Tabla de equipos'!$B$3:$D$107,3,FALSE)))</f>
        <v/>
      </c>
      <c r="E3197" s="130" t="str">
        <f t="shared" si="50"/>
        <v/>
      </c>
      <c r="F3197" s="24"/>
      <c r="H3197" s="52"/>
      <c r="L3197" s="51"/>
    </row>
    <row r="3198" spans="3:12" ht="21" customHeight="1" x14ac:dyDescent="0.2">
      <c r="C3198" s="128" t="str">
        <f>IF(AND(D3198="",A3198=""),"",IF(ISBLANK(A3198)," ",VLOOKUP(A3198,'Tabla de equipos'!$B$3:$D$107,3,FALSE)))</f>
        <v/>
      </c>
      <c r="E3198" s="130" t="str">
        <f t="shared" si="50"/>
        <v/>
      </c>
      <c r="F3198" s="24"/>
      <c r="H3198" s="52"/>
      <c r="L3198" s="51"/>
    </row>
    <row r="3199" spans="3:12" ht="21" customHeight="1" x14ac:dyDescent="0.2">
      <c r="C3199" s="128" t="str">
        <f>IF(AND(D3199="",A3199=""),"",IF(ISBLANK(A3199)," ",VLOOKUP(A3199,'Tabla de equipos'!$B$3:$D$107,3,FALSE)))</f>
        <v/>
      </c>
      <c r="E3199" s="130" t="str">
        <f t="shared" si="50"/>
        <v/>
      </c>
      <c r="F3199" s="24"/>
      <c r="H3199" s="52"/>
      <c r="L3199" s="51"/>
    </row>
    <row r="3200" spans="3:12" ht="21" customHeight="1" x14ac:dyDescent="0.2">
      <c r="C3200" s="128" t="str">
        <f>IF(AND(D3200="",A3200=""),"",IF(ISBLANK(A3200)," ",VLOOKUP(A3200,'Tabla de equipos'!$B$3:$D$107,3,FALSE)))</f>
        <v/>
      </c>
      <c r="E3200" s="130" t="str">
        <f t="shared" si="50"/>
        <v/>
      </c>
      <c r="F3200" s="24"/>
      <c r="H3200" s="52"/>
      <c r="L3200" s="51"/>
    </row>
    <row r="3201" spans="3:12" ht="21" customHeight="1" x14ac:dyDescent="0.2">
      <c r="C3201" s="128" t="str">
        <f>IF(AND(D3201="",A3201=""),"",IF(ISBLANK(A3201)," ",VLOOKUP(A3201,'Tabla de equipos'!$B$3:$D$107,3,FALSE)))</f>
        <v/>
      </c>
      <c r="E3201" s="130" t="str">
        <f t="shared" si="50"/>
        <v/>
      </c>
      <c r="F3201" s="24"/>
      <c r="H3201" s="52"/>
      <c r="L3201" s="51"/>
    </row>
    <row r="3202" spans="3:12" ht="21" customHeight="1" x14ac:dyDescent="0.2">
      <c r="C3202" s="128" t="str">
        <f>IF(AND(D3202="",A3202=""),"",IF(ISBLANK(A3202)," ",VLOOKUP(A3202,'Tabla de equipos'!$B$3:$D$107,3,FALSE)))</f>
        <v/>
      </c>
      <c r="E3202" s="130" t="str">
        <f t="shared" si="50"/>
        <v/>
      </c>
      <c r="F3202" s="24"/>
      <c r="H3202" s="52"/>
      <c r="L3202" s="51"/>
    </row>
    <row r="3203" spans="3:12" ht="21" customHeight="1" x14ac:dyDescent="0.2">
      <c r="C3203" s="128" t="str">
        <f>IF(AND(D3203="",A3203=""),"",IF(ISBLANK(A3203)," ",VLOOKUP(A3203,'Tabla de equipos'!$B$3:$D$107,3,FALSE)))</f>
        <v/>
      </c>
      <c r="E3203" s="130" t="str">
        <f t="shared" si="50"/>
        <v/>
      </c>
      <c r="F3203" s="24"/>
      <c r="H3203" s="52"/>
      <c r="L3203" s="51"/>
    </row>
    <row r="3204" spans="3:12" ht="21" customHeight="1" x14ac:dyDescent="0.2">
      <c r="C3204" s="128" t="str">
        <f>IF(AND(D3204="",A3204=""),"",IF(ISBLANK(A3204)," ",VLOOKUP(A3204,'Tabla de equipos'!$B$3:$D$107,3,FALSE)))</f>
        <v/>
      </c>
      <c r="E3204" s="130" t="str">
        <f t="shared" si="50"/>
        <v/>
      </c>
      <c r="F3204" s="24"/>
      <c r="H3204" s="52"/>
      <c r="L3204" s="51"/>
    </row>
    <row r="3205" spans="3:12" ht="21" customHeight="1" x14ac:dyDescent="0.2">
      <c r="C3205" s="128" t="str">
        <f>IF(AND(D3205="",A3205=""),"",IF(ISBLANK(A3205)," ",VLOOKUP(A3205,'Tabla de equipos'!$B$3:$D$107,3,FALSE)))</f>
        <v/>
      </c>
      <c r="E3205" s="130" t="str">
        <f t="shared" si="50"/>
        <v/>
      </c>
      <c r="F3205" s="24"/>
      <c r="H3205" s="52"/>
      <c r="L3205" s="51"/>
    </row>
    <row r="3206" spans="3:12" ht="21" customHeight="1" x14ac:dyDescent="0.2">
      <c r="C3206" s="128" t="str">
        <f>IF(AND(D3206="",A3206=""),"",IF(ISBLANK(A3206)," ",VLOOKUP(A3206,'Tabla de equipos'!$B$3:$D$107,3,FALSE)))</f>
        <v/>
      </c>
      <c r="E3206" s="130" t="str">
        <f t="shared" si="50"/>
        <v/>
      </c>
      <c r="F3206" s="24"/>
      <c r="H3206" s="52"/>
      <c r="L3206" s="51"/>
    </row>
    <row r="3207" spans="3:12" ht="21" customHeight="1" x14ac:dyDescent="0.2">
      <c r="C3207" s="128" t="str">
        <f>IF(AND(D3207="",A3207=""),"",IF(ISBLANK(A3207)," ",VLOOKUP(A3207,'Tabla de equipos'!$B$3:$D$107,3,FALSE)))</f>
        <v/>
      </c>
      <c r="E3207" s="130" t="str">
        <f t="shared" si="50"/>
        <v/>
      </c>
      <c r="F3207" s="24"/>
      <c r="H3207" s="52"/>
      <c r="L3207" s="51"/>
    </row>
    <row r="3208" spans="3:12" ht="21" customHeight="1" x14ac:dyDescent="0.2">
      <c r="C3208" s="128" t="str">
        <f>IF(AND(D3208="",A3208=""),"",IF(ISBLANK(A3208)," ",VLOOKUP(A3208,'Tabla de equipos'!$B$3:$D$107,3,FALSE)))</f>
        <v/>
      </c>
      <c r="E3208" s="130" t="str">
        <f t="shared" si="50"/>
        <v/>
      </c>
      <c r="F3208" s="24"/>
      <c r="H3208" s="52"/>
      <c r="L3208" s="51"/>
    </row>
    <row r="3209" spans="3:12" ht="21" customHeight="1" x14ac:dyDescent="0.2">
      <c r="C3209" s="128" t="str">
        <f>IF(AND(D3209="",A3209=""),"",IF(ISBLANK(A3209)," ",VLOOKUP(A3209,'Tabla de equipos'!$B$3:$D$107,3,FALSE)))</f>
        <v/>
      </c>
      <c r="E3209" s="130" t="str">
        <f t="shared" si="50"/>
        <v/>
      </c>
      <c r="F3209" s="24"/>
      <c r="H3209" s="52"/>
      <c r="L3209" s="51"/>
    </row>
    <row r="3210" spans="3:12" ht="21" customHeight="1" x14ac:dyDescent="0.2">
      <c r="C3210" s="128" t="str">
        <f>IF(AND(D3210="",A3210=""),"",IF(ISBLANK(A3210)," ",VLOOKUP(A3210,'Tabla de equipos'!$B$3:$D$107,3,FALSE)))</f>
        <v/>
      </c>
      <c r="E3210" s="130" t="str">
        <f t="shared" si="50"/>
        <v/>
      </c>
      <c r="F3210" s="24"/>
      <c r="H3210" s="52"/>
      <c r="L3210" s="51"/>
    </row>
    <row r="3211" spans="3:12" ht="21" customHeight="1" x14ac:dyDescent="0.2">
      <c r="C3211" s="128" t="str">
        <f>IF(AND(D3211="",A3211=""),"",IF(ISBLANK(A3211)," ",VLOOKUP(A3211,'Tabla de equipos'!$B$3:$D$107,3,FALSE)))</f>
        <v/>
      </c>
      <c r="E3211" s="130" t="str">
        <f t="shared" si="50"/>
        <v/>
      </c>
      <c r="F3211" s="24"/>
      <c r="H3211" s="52"/>
      <c r="L3211" s="51"/>
    </row>
    <row r="3212" spans="3:12" ht="21" customHeight="1" x14ac:dyDescent="0.2">
      <c r="C3212" s="128" t="str">
        <f>IF(AND(D3212="",A3212=""),"",IF(ISBLANK(A3212)," ",VLOOKUP(A3212,'Tabla de equipos'!$B$3:$D$107,3,FALSE)))</f>
        <v/>
      </c>
      <c r="E3212" s="130" t="str">
        <f t="shared" si="50"/>
        <v/>
      </c>
      <c r="F3212" s="24"/>
      <c r="H3212" s="52"/>
      <c r="L3212" s="51"/>
    </row>
    <row r="3213" spans="3:12" ht="21" customHeight="1" x14ac:dyDescent="0.2">
      <c r="C3213" s="128" t="str">
        <f>IF(AND(D3213="",A3213=""),"",IF(ISBLANK(A3213)," ",VLOOKUP(A3213,'Tabla de equipos'!$B$3:$D$107,3,FALSE)))</f>
        <v/>
      </c>
      <c r="E3213" s="130" t="str">
        <f t="shared" si="50"/>
        <v/>
      </c>
      <c r="F3213" s="24"/>
      <c r="H3213" s="52"/>
      <c r="L3213" s="51"/>
    </row>
    <row r="3214" spans="3:12" ht="21" customHeight="1" x14ac:dyDescent="0.2">
      <c r="C3214" s="128" t="str">
        <f>IF(AND(D3214="",A3214=""),"",IF(ISBLANK(A3214)," ",VLOOKUP(A3214,'Tabla de equipos'!$B$3:$D$107,3,FALSE)))</f>
        <v/>
      </c>
      <c r="E3214" s="130" t="str">
        <f t="shared" si="50"/>
        <v/>
      </c>
      <c r="F3214" s="24"/>
      <c r="H3214" s="52"/>
      <c r="L3214" s="51"/>
    </row>
    <row r="3215" spans="3:12" ht="21" customHeight="1" x14ac:dyDescent="0.2">
      <c r="C3215" s="128" t="str">
        <f>IF(AND(D3215="",A3215=""),"",IF(ISBLANK(A3215)," ",VLOOKUP(A3215,'Tabla de equipos'!$B$3:$D$107,3,FALSE)))</f>
        <v/>
      </c>
      <c r="E3215" s="130" t="str">
        <f t="shared" si="50"/>
        <v/>
      </c>
      <c r="F3215" s="24"/>
      <c r="H3215" s="52"/>
      <c r="L3215" s="51"/>
    </row>
    <row r="3216" spans="3:12" ht="21" customHeight="1" x14ac:dyDescent="0.2">
      <c r="C3216" s="128" t="str">
        <f>IF(AND(D3216="",A3216=""),"",IF(ISBLANK(A3216)," ",VLOOKUP(A3216,'Tabla de equipos'!$B$3:$D$107,3,FALSE)))</f>
        <v/>
      </c>
      <c r="E3216" s="130" t="str">
        <f t="shared" si="50"/>
        <v/>
      </c>
      <c r="F3216" s="24"/>
      <c r="H3216" s="52"/>
      <c r="L3216" s="51"/>
    </row>
    <row r="3217" spans="3:12" ht="21" customHeight="1" x14ac:dyDescent="0.2">
      <c r="C3217" s="128" t="str">
        <f>IF(AND(D3217="",A3217=""),"",IF(ISBLANK(A3217)," ",VLOOKUP(A3217,'Tabla de equipos'!$B$3:$D$107,3,FALSE)))</f>
        <v/>
      </c>
      <c r="E3217" s="130" t="str">
        <f t="shared" si="50"/>
        <v/>
      </c>
      <c r="F3217" s="24"/>
      <c r="H3217" s="52"/>
      <c r="L3217" s="51"/>
    </row>
    <row r="3218" spans="3:12" ht="21" customHeight="1" x14ac:dyDescent="0.2">
      <c r="C3218" s="128" t="str">
        <f>IF(AND(D3218="",A3218=""),"",IF(ISBLANK(A3218)," ",VLOOKUP(A3218,'Tabla de equipos'!$B$3:$D$107,3,FALSE)))</f>
        <v/>
      </c>
      <c r="E3218" s="130" t="str">
        <f t="shared" ref="E3218:E3281" si="51">IF(AND(D3218="",A3218=""),"",IF(AND(A3218="",D3218&gt;0),"Falta especificar equipo/soporte",IF(AND(D3218&gt;0,A3218&lt;&gt;""),"","Falta incluir unidades")))</f>
        <v/>
      </c>
      <c r="F3218" s="24"/>
      <c r="H3218" s="52"/>
      <c r="L3218" s="51"/>
    </row>
    <row r="3219" spans="3:12" ht="21" customHeight="1" x14ac:dyDescent="0.2">
      <c r="C3219" s="128" t="str">
        <f>IF(AND(D3219="",A3219=""),"",IF(ISBLANK(A3219)," ",VLOOKUP(A3219,'Tabla de equipos'!$B$3:$D$107,3,FALSE)))</f>
        <v/>
      </c>
      <c r="E3219" s="130" t="str">
        <f t="shared" si="51"/>
        <v/>
      </c>
      <c r="F3219" s="24"/>
      <c r="H3219" s="52"/>
      <c r="L3219" s="51"/>
    </row>
    <row r="3220" spans="3:12" ht="21" customHeight="1" x14ac:dyDescent="0.2">
      <c r="C3220" s="128" t="str">
        <f>IF(AND(D3220="",A3220=""),"",IF(ISBLANK(A3220)," ",VLOOKUP(A3220,'Tabla de equipos'!$B$3:$D$107,3,FALSE)))</f>
        <v/>
      </c>
      <c r="E3220" s="130" t="str">
        <f t="shared" si="51"/>
        <v/>
      </c>
      <c r="F3220" s="24"/>
      <c r="H3220" s="52"/>
      <c r="L3220" s="51"/>
    </row>
    <row r="3221" spans="3:12" ht="21" customHeight="1" x14ac:dyDescent="0.2">
      <c r="C3221" s="128" t="str">
        <f>IF(AND(D3221="",A3221=""),"",IF(ISBLANK(A3221)," ",VLOOKUP(A3221,'Tabla de equipos'!$B$3:$D$107,3,FALSE)))</f>
        <v/>
      </c>
      <c r="E3221" s="130" t="str">
        <f t="shared" si="51"/>
        <v/>
      </c>
      <c r="F3221" s="24"/>
      <c r="H3221" s="52"/>
      <c r="L3221" s="51"/>
    </row>
    <row r="3222" spans="3:12" ht="21" customHeight="1" x14ac:dyDescent="0.2">
      <c r="C3222" s="128" t="str">
        <f>IF(AND(D3222="",A3222=""),"",IF(ISBLANK(A3222)," ",VLOOKUP(A3222,'Tabla de equipos'!$B$3:$D$107,3,FALSE)))</f>
        <v/>
      </c>
      <c r="E3222" s="130" t="str">
        <f t="shared" si="51"/>
        <v/>
      </c>
      <c r="F3222" s="24"/>
      <c r="H3222" s="52"/>
      <c r="L3222" s="51"/>
    </row>
    <row r="3223" spans="3:12" ht="21" customHeight="1" x14ac:dyDescent="0.2">
      <c r="C3223" s="128" t="str">
        <f>IF(AND(D3223="",A3223=""),"",IF(ISBLANK(A3223)," ",VLOOKUP(A3223,'Tabla de equipos'!$B$3:$D$107,3,FALSE)))</f>
        <v/>
      </c>
      <c r="E3223" s="130" t="str">
        <f t="shared" si="51"/>
        <v/>
      </c>
      <c r="F3223" s="24"/>
      <c r="H3223" s="52"/>
      <c r="L3223" s="51"/>
    </row>
    <row r="3224" spans="3:12" ht="21" customHeight="1" x14ac:dyDescent="0.2">
      <c r="C3224" s="128" t="str">
        <f>IF(AND(D3224="",A3224=""),"",IF(ISBLANK(A3224)," ",VLOOKUP(A3224,'Tabla de equipos'!$B$3:$D$107,3,FALSE)))</f>
        <v/>
      </c>
      <c r="E3224" s="130" t="str">
        <f t="shared" si="51"/>
        <v/>
      </c>
      <c r="F3224" s="24"/>
      <c r="H3224" s="52"/>
      <c r="L3224" s="51"/>
    </row>
    <row r="3225" spans="3:12" ht="21" customHeight="1" x14ac:dyDescent="0.2">
      <c r="C3225" s="128" t="str">
        <f>IF(AND(D3225="",A3225=""),"",IF(ISBLANK(A3225)," ",VLOOKUP(A3225,'Tabla de equipos'!$B$3:$D$107,3,FALSE)))</f>
        <v/>
      </c>
      <c r="E3225" s="130" t="str">
        <f t="shared" si="51"/>
        <v/>
      </c>
      <c r="F3225" s="24"/>
      <c r="H3225" s="52"/>
      <c r="L3225" s="51"/>
    </row>
    <row r="3226" spans="3:12" ht="21" customHeight="1" x14ac:dyDescent="0.2">
      <c r="C3226" s="128" t="str">
        <f>IF(AND(D3226="",A3226=""),"",IF(ISBLANK(A3226)," ",VLOOKUP(A3226,'Tabla de equipos'!$B$3:$D$107,3,FALSE)))</f>
        <v/>
      </c>
      <c r="E3226" s="130" t="str">
        <f t="shared" si="51"/>
        <v/>
      </c>
      <c r="F3226" s="24"/>
      <c r="H3226" s="52"/>
      <c r="L3226" s="51"/>
    </row>
    <row r="3227" spans="3:12" ht="21" customHeight="1" x14ac:dyDescent="0.2">
      <c r="C3227" s="128" t="str">
        <f>IF(AND(D3227="",A3227=""),"",IF(ISBLANK(A3227)," ",VLOOKUP(A3227,'Tabla de equipos'!$B$3:$D$107,3,FALSE)))</f>
        <v/>
      </c>
      <c r="E3227" s="130" t="str">
        <f t="shared" si="51"/>
        <v/>
      </c>
      <c r="F3227" s="24"/>
      <c r="H3227" s="52"/>
      <c r="L3227" s="51"/>
    </row>
    <row r="3228" spans="3:12" ht="21" customHeight="1" x14ac:dyDescent="0.2">
      <c r="C3228" s="128" t="str">
        <f>IF(AND(D3228="",A3228=""),"",IF(ISBLANK(A3228)," ",VLOOKUP(A3228,'Tabla de equipos'!$B$3:$D$107,3,FALSE)))</f>
        <v/>
      </c>
      <c r="E3228" s="130" t="str">
        <f t="shared" si="51"/>
        <v/>
      </c>
      <c r="F3228" s="24"/>
      <c r="H3228" s="52"/>
      <c r="L3228" s="51"/>
    </row>
    <row r="3229" spans="3:12" ht="21" customHeight="1" x14ac:dyDescent="0.2">
      <c r="C3229" s="128" t="str">
        <f>IF(AND(D3229="",A3229=""),"",IF(ISBLANK(A3229)," ",VLOOKUP(A3229,'Tabla de equipos'!$B$3:$D$107,3,FALSE)))</f>
        <v/>
      </c>
      <c r="E3229" s="130" t="str">
        <f t="shared" si="51"/>
        <v/>
      </c>
      <c r="F3229" s="24"/>
      <c r="H3229" s="52"/>
      <c r="L3229" s="51"/>
    </row>
    <row r="3230" spans="3:12" ht="21" customHeight="1" x14ac:dyDescent="0.2">
      <c r="C3230" s="128" t="str">
        <f>IF(AND(D3230="",A3230=""),"",IF(ISBLANK(A3230)," ",VLOOKUP(A3230,'Tabla de equipos'!$B$3:$D$107,3,FALSE)))</f>
        <v/>
      </c>
      <c r="E3230" s="130" t="str">
        <f t="shared" si="51"/>
        <v/>
      </c>
      <c r="F3230" s="24"/>
      <c r="H3230" s="52"/>
      <c r="L3230" s="51"/>
    </row>
    <row r="3231" spans="3:12" ht="21" customHeight="1" x14ac:dyDescent="0.2">
      <c r="C3231" s="128" t="str">
        <f>IF(AND(D3231="",A3231=""),"",IF(ISBLANK(A3231)," ",VLOOKUP(A3231,'Tabla de equipos'!$B$3:$D$107,3,FALSE)))</f>
        <v/>
      </c>
      <c r="E3231" s="130" t="str">
        <f t="shared" si="51"/>
        <v/>
      </c>
      <c r="F3231" s="24"/>
      <c r="H3231" s="52"/>
      <c r="L3231" s="51"/>
    </row>
    <row r="3232" spans="3:12" ht="21" customHeight="1" x14ac:dyDescent="0.2">
      <c r="C3232" s="128" t="str">
        <f>IF(AND(D3232="",A3232=""),"",IF(ISBLANK(A3232)," ",VLOOKUP(A3232,'Tabla de equipos'!$B$3:$D$107,3,FALSE)))</f>
        <v/>
      </c>
      <c r="E3232" s="130" t="str">
        <f t="shared" si="51"/>
        <v/>
      </c>
      <c r="F3232" s="24"/>
      <c r="H3232" s="52"/>
      <c r="L3232" s="51"/>
    </row>
    <row r="3233" spans="3:12" ht="21" customHeight="1" x14ac:dyDescent="0.2">
      <c r="C3233" s="128" t="str">
        <f>IF(AND(D3233="",A3233=""),"",IF(ISBLANK(A3233)," ",VLOOKUP(A3233,'Tabla de equipos'!$B$3:$D$107,3,FALSE)))</f>
        <v/>
      </c>
      <c r="E3233" s="130" t="str">
        <f t="shared" si="51"/>
        <v/>
      </c>
      <c r="F3233" s="24"/>
      <c r="H3233" s="52"/>
      <c r="L3233" s="51"/>
    </row>
    <row r="3234" spans="3:12" ht="21" customHeight="1" x14ac:dyDescent="0.2">
      <c r="C3234" s="128" t="str">
        <f>IF(AND(D3234="",A3234=""),"",IF(ISBLANK(A3234)," ",VLOOKUP(A3234,'Tabla de equipos'!$B$3:$D$107,3,FALSE)))</f>
        <v/>
      </c>
      <c r="E3234" s="130" t="str">
        <f t="shared" si="51"/>
        <v/>
      </c>
      <c r="F3234" s="24"/>
      <c r="H3234" s="52"/>
      <c r="L3234" s="51"/>
    </row>
    <row r="3235" spans="3:12" ht="21" customHeight="1" x14ac:dyDescent="0.2">
      <c r="C3235" s="128" t="str">
        <f>IF(AND(D3235="",A3235=""),"",IF(ISBLANK(A3235)," ",VLOOKUP(A3235,'Tabla de equipos'!$B$3:$D$107,3,FALSE)))</f>
        <v/>
      </c>
      <c r="E3235" s="130" t="str">
        <f t="shared" si="51"/>
        <v/>
      </c>
      <c r="F3235" s="24"/>
      <c r="H3235" s="52"/>
      <c r="L3235" s="51"/>
    </row>
    <row r="3236" spans="3:12" ht="21" customHeight="1" x14ac:dyDescent="0.2">
      <c r="C3236" s="128" t="str">
        <f>IF(AND(D3236="",A3236=""),"",IF(ISBLANK(A3236)," ",VLOOKUP(A3236,'Tabla de equipos'!$B$3:$D$107,3,FALSE)))</f>
        <v/>
      </c>
      <c r="E3236" s="130" t="str">
        <f t="shared" si="51"/>
        <v/>
      </c>
      <c r="F3236" s="24"/>
      <c r="H3236" s="52"/>
      <c r="L3236" s="51"/>
    </row>
    <row r="3237" spans="3:12" ht="21" customHeight="1" x14ac:dyDescent="0.2">
      <c r="C3237" s="128" t="str">
        <f>IF(AND(D3237="",A3237=""),"",IF(ISBLANK(A3237)," ",VLOOKUP(A3237,'Tabla de equipos'!$B$3:$D$107,3,FALSE)))</f>
        <v/>
      </c>
      <c r="E3237" s="130" t="str">
        <f t="shared" si="51"/>
        <v/>
      </c>
      <c r="F3237" s="24"/>
      <c r="H3237" s="52"/>
      <c r="L3237" s="51"/>
    </row>
    <row r="3238" spans="3:12" ht="21" customHeight="1" x14ac:dyDescent="0.2">
      <c r="C3238" s="128" t="str">
        <f>IF(AND(D3238="",A3238=""),"",IF(ISBLANK(A3238)," ",VLOOKUP(A3238,'Tabla de equipos'!$B$3:$D$107,3,FALSE)))</f>
        <v/>
      </c>
      <c r="E3238" s="130" t="str">
        <f t="shared" si="51"/>
        <v/>
      </c>
      <c r="F3238" s="24"/>
      <c r="H3238" s="52"/>
      <c r="L3238" s="51"/>
    </row>
    <row r="3239" spans="3:12" ht="21" customHeight="1" x14ac:dyDescent="0.2">
      <c r="C3239" s="128" t="str">
        <f>IF(AND(D3239="",A3239=""),"",IF(ISBLANK(A3239)," ",VLOOKUP(A3239,'Tabla de equipos'!$B$3:$D$107,3,FALSE)))</f>
        <v/>
      </c>
      <c r="E3239" s="130" t="str">
        <f t="shared" si="51"/>
        <v/>
      </c>
      <c r="F3239" s="24"/>
      <c r="H3239" s="52"/>
      <c r="L3239" s="51"/>
    </row>
    <row r="3240" spans="3:12" ht="21" customHeight="1" x14ac:dyDescent="0.2">
      <c r="C3240" s="128" t="str">
        <f>IF(AND(D3240="",A3240=""),"",IF(ISBLANK(A3240)," ",VLOOKUP(A3240,'Tabla de equipos'!$B$3:$D$107,3,FALSE)))</f>
        <v/>
      </c>
      <c r="E3240" s="130" t="str">
        <f t="shared" si="51"/>
        <v/>
      </c>
      <c r="F3240" s="24"/>
      <c r="H3240" s="52"/>
      <c r="L3240" s="51"/>
    </row>
    <row r="3241" spans="3:12" ht="21" customHeight="1" x14ac:dyDescent="0.2">
      <c r="C3241" s="128" t="str">
        <f>IF(AND(D3241="",A3241=""),"",IF(ISBLANK(A3241)," ",VLOOKUP(A3241,'Tabla de equipos'!$B$3:$D$107,3,FALSE)))</f>
        <v/>
      </c>
      <c r="E3241" s="130" t="str">
        <f t="shared" si="51"/>
        <v/>
      </c>
      <c r="F3241" s="24"/>
      <c r="H3241" s="52"/>
      <c r="L3241" s="51"/>
    </row>
    <row r="3242" spans="3:12" ht="21" customHeight="1" x14ac:dyDescent="0.2">
      <c r="C3242" s="128" t="str">
        <f>IF(AND(D3242="",A3242=""),"",IF(ISBLANK(A3242)," ",VLOOKUP(A3242,'Tabla de equipos'!$B$3:$D$107,3,FALSE)))</f>
        <v/>
      </c>
      <c r="E3242" s="130" t="str">
        <f t="shared" si="51"/>
        <v/>
      </c>
      <c r="F3242" s="24"/>
      <c r="H3242" s="52"/>
      <c r="L3242" s="51"/>
    </row>
    <row r="3243" spans="3:12" ht="21" customHeight="1" x14ac:dyDescent="0.2">
      <c r="C3243" s="128" t="str">
        <f>IF(AND(D3243="",A3243=""),"",IF(ISBLANK(A3243)," ",VLOOKUP(A3243,'Tabla de equipos'!$B$3:$D$107,3,FALSE)))</f>
        <v/>
      </c>
      <c r="E3243" s="130" t="str">
        <f t="shared" si="51"/>
        <v/>
      </c>
      <c r="F3243" s="24"/>
      <c r="H3243" s="52"/>
      <c r="L3243" s="51"/>
    </row>
    <row r="3244" spans="3:12" ht="21" customHeight="1" x14ac:dyDescent="0.2">
      <c r="C3244" s="128" t="str">
        <f>IF(AND(D3244="",A3244=""),"",IF(ISBLANK(A3244)," ",VLOOKUP(A3244,'Tabla de equipos'!$B$3:$D$107,3,FALSE)))</f>
        <v/>
      </c>
      <c r="E3244" s="130" t="str">
        <f t="shared" si="51"/>
        <v/>
      </c>
      <c r="F3244" s="24"/>
      <c r="H3244" s="52"/>
      <c r="L3244" s="51"/>
    </row>
    <row r="3245" spans="3:12" ht="21" customHeight="1" x14ac:dyDescent="0.2">
      <c r="C3245" s="128" t="str">
        <f>IF(AND(D3245="",A3245=""),"",IF(ISBLANK(A3245)," ",VLOOKUP(A3245,'Tabla de equipos'!$B$3:$D$107,3,FALSE)))</f>
        <v/>
      </c>
      <c r="E3245" s="130" t="str">
        <f t="shared" si="51"/>
        <v/>
      </c>
      <c r="F3245" s="24"/>
      <c r="H3245" s="52"/>
      <c r="L3245" s="51"/>
    </row>
    <row r="3246" spans="3:12" ht="21" customHeight="1" x14ac:dyDescent="0.2">
      <c r="C3246" s="128" t="str">
        <f>IF(AND(D3246="",A3246=""),"",IF(ISBLANK(A3246)," ",VLOOKUP(A3246,'Tabla de equipos'!$B$3:$D$107,3,FALSE)))</f>
        <v/>
      </c>
      <c r="E3246" s="130" t="str">
        <f t="shared" si="51"/>
        <v/>
      </c>
      <c r="F3246" s="24"/>
      <c r="H3246" s="52"/>
      <c r="L3246" s="51"/>
    </row>
    <row r="3247" spans="3:12" ht="21" customHeight="1" x14ac:dyDescent="0.2">
      <c r="C3247" s="128" t="str">
        <f>IF(AND(D3247="",A3247=""),"",IF(ISBLANK(A3247)," ",VLOOKUP(A3247,'Tabla de equipos'!$B$3:$D$107,3,FALSE)))</f>
        <v/>
      </c>
      <c r="E3247" s="130" t="str">
        <f t="shared" si="51"/>
        <v/>
      </c>
      <c r="F3247" s="24"/>
      <c r="H3247" s="52"/>
      <c r="L3247" s="51"/>
    </row>
    <row r="3248" spans="3:12" ht="21" customHeight="1" x14ac:dyDescent="0.2">
      <c r="C3248" s="128" t="str">
        <f>IF(AND(D3248="",A3248=""),"",IF(ISBLANK(A3248)," ",VLOOKUP(A3248,'Tabla de equipos'!$B$3:$D$107,3,FALSE)))</f>
        <v/>
      </c>
      <c r="E3248" s="130" t="str">
        <f t="shared" si="51"/>
        <v/>
      </c>
      <c r="F3248" s="24"/>
      <c r="H3248" s="52"/>
      <c r="L3248" s="51"/>
    </row>
    <row r="3249" spans="3:12" ht="21" customHeight="1" x14ac:dyDescent="0.2">
      <c r="C3249" s="128" t="str">
        <f>IF(AND(D3249="",A3249=""),"",IF(ISBLANK(A3249)," ",VLOOKUP(A3249,'Tabla de equipos'!$B$3:$D$107,3,FALSE)))</f>
        <v/>
      </c>
      <c r="E3249" s="130" t="str">
        <f t="shared" si="51"/>
        <v/>
      </c>
      <c r="F3249" s="24"/>
      <c r="H3249" s="52"/>
      <c r="L3249" s="51"/>
    </row>
    <row r="3250" spans="3:12" ht="21" customHeight="1" x14ac:dyDescent="0.2">
      <c r="C3250" s="128" t="str">
        <f>IF(AND(D3250="",A3250=""),"",IF(ISBLANK(A3250)," ",VLOOKUP(A3250,'Tabla de equipos'!$B$3:$D$107,3,FALSE)))</f>
        <v/>
      </c>
      <c r="E3250" s="130" t="str">
        <f t="shared" si="51"/>
        <v/>
      </c>
      <c r="F3250" s="24"/>
      <c r="H3250" s="52"/>
      <c r="L3250" s="51"/>
    </row>
    <row r="3251" spans="3:12" ht="21" customHeight="1" x14ac:dyDescent="0.2">
      <c r="C3251" s="128" t="str">
        <f>IF(AND(D3251="",A3251=""),"",IF(ISBLANK(A3251)," ",VLOOKUP(A3251,'Tabla de equipos'!$B$3:$D$107,3,FALSE)))</f>
        <v/>
      </c>
      <c r="E3251" s="130" t="str">
        <f t="shared" si="51"/>
        <v/>
      </c>
      <c r="F3251" s="24"/>
      <c r="H3251" s="52"/>
      <c r="L3251" s="51"/>
    </row>
    <row r="3252" spans="3:12" ht="21" customHeight="1" x14ac:dyDescent="0.2">
      <c r="C3252" s="128" t="str">
        <f>IF(AND(D3252="",A3252=""),"",IF(ISBLANK(A3252)," ",VLOOKUP(A3252,'Tabla de equipos'!$B$3:$D$107,3,FALSE)))</f>
        <v/>
      </c>
      <c r="E3252" s="130" t="str">
        <f t="shared" si="51"/>
        <v/>
      </c>
      <c r="F3252" s="24"/>
      <c r="H3252" s="52"/>
      <c r="L3252" s="51"/>
    </row>
    <row r="3253" spans="3:12" ht="21" customHeight="1" x14ac:dyDescent="0.2">
      <c r="C3253" s="128" t="str">
        <f>IF(AND(D3253="",A3253=""),"",IF(ISBLANK(A3253)," ",VLOOKUP(A3253,'Tabla de equipos'!$B$3:$D$107,3,FALSE)))</f>
        <v/>
      </c>
      <c r="E3253" s="130" t="str">
        <f t="shared" si="51"/>
        <v/>
      </c>
      <c r="F3253" s="24"/>
      <c r="H3253" s="52"/>
      <c r="L3253" s="51"/>
    </row>
    <row r="3254" spans="3:12" ht="21" customHeight="1" x14ac:dyDescent="0.2">
      <c r="C3254" s="128" t="str">
        <f>IF(AND(D3254="",A3254=""),"",IF(ISBLANK(A3254)," ",VLOOKUP(A3254,'Tabla de equipos'!$B$3:$D$107,3,FALSE)))</f>
        <v/>
      </c>
      <c r="E3254" s="130" t="str">
        <f t="shared" si="51"/>
        <v/>
      </c>
      <c r="F3254" s="24"/>
      <c r="H3254" s="52"/>
      <c r="L3254" s="51"/>
    </row>
    <row r="3255" spans="3:12" ht="21" customHeight="1" x14ac:dyDescent="0.2">
      <c r="C3255" s="128" t="str">
        <f>IF(AND(D3255="",A3255=""),"",IF(ISBLANK(A3255)," ",VLOOKUP(A3255,'Tabla de equipos'!$B$3:$D$107,3,FALSE)))</f>
        <v/>
      </c>
      <c r="E3255" s="130" t="str">
        <f t="shared" si="51"/>
        <v/>
      </c>
      <c r="F3255" s="24"/>
      <c r="H3255" s="52"/>
      <c r="L3255" s="51"/>
    </row>
    <row r="3256" spans="3:12" ht="21" customHeight="1" x14ac:dyDescent="0.2">
      <c r="C3256" s="128" t="str">
        <f>IF(AND(D3256="",A3256=""),"",IF(ISBLANK(A3256)," ",VLOOKUP(A3256,'Tabla de equipos'!$B$3:$D$107,3,FALSE)))</f>
        <v/>
      </c>
      <c r="E3256" s="130" t="str">
        <f t="shared" si="51"/>
        <v/>
      </c>
      <c r="F3256" s="24"/>
      <c r="H3256" s="52"/>
      <c r="L3256" s="51"/>
    </row>
    <row r="3257" spans="3:12" ht="21" customHeight="1" x14ac:dyDescent="0.2">
      <c r="C3257" s="128" t="str">
        <f>IF(AND(D3257="",A3257=""),"",IF(ISBLANK(A3257)," ",VLOOKUP(A3257,'Tabla de equipos'!$B$3:$D$107,3,FALSE)))</f>
        <v/>
      </c>
      <c r="E3257" s="130" t="str">
        <f t="shared" si="51"/>
        <v/>
      </c>
      <c r="F3257" s="24"/>
      <c r="H3257" s="52"/>
      <c r="L3257" s="51"/>
    </row>
    <row r="3258" spans="3:12" ht="21" customHeight="1" x14ac:dyDescent="0.2">
      <c r="C3258" s="128" t="str">
        <f>IF(AND(D3258="",A3258=""),"",IF(ISBLANK(A3258)," ",VLOOKUP(A3258,'Tabla de equipos'!$B$3:$D$107,3,FALSE)))</f>
        <v/>
      </c>
      <c r="E3258" s="130" t="str">
        <f t="shared" si="51"/>
        <v/>
      </c>
      <c r="F3258" s="24"/>
      <c r="H3258" s="52"/>
      <c r="L3258" s="51"/>
    </row>
    <row r="3259" spans="3:12" ht="21" customHeight="1" x14ac:dyDescent="0.2">
      <c r="C3259" s="128" t="str">
        <f>IF(AND(D3259="",A3259=""),"",IF(ISBLANK(A3259)," ",VLOOKUP(A3259,'Tabla de equipos'!$B$3:$D$107,3,FALSE)))</f>
        <v/>
      </c>
      <c r="E3259" s="130" t="str">
        <f t="shared" si="51"/>
        <v/>
      </c>
      <c r="F3259" s="24"/>
      <c r="H3259" s="52"/>
      <c r="L3259" s="51"/>
    </row>
    <row r="3260" spans="3:12" ht="21" customHeight="1" x14ac:dyDescent="0.2">
      <c r="C3260" s="128" t="str">
        <f>IF(AND(D3260="",A3260=""),"",IF(ISBLANK(A3260)," ",VLOOKUP(A3260,'Tabla de equipos'!$B$3:$D$107,3,FALSE)))</f>
        <v/>
      </c>
      <c r="E3260" s="130" t="str">
        <f t="shared" si="51"/>
        <v/>
      </c>
      <c r="F3260" s="24"/>
      <c r="H3260" s="52"/>
      <c r="L3260" s="51"/>
    </row>
    <row r="3261" spans="3:12" ht="21" customHeight="1" x14ac:dyDescent="0.2">
      <c r="C3261" s="128" t="str">
        <f>IF(AND(D3261="",A3261=""),"",IF(ISBLANK(A3261)," ",VLOOKUP(A3261,'Tabla de equipos'!$B$3:$D$107,3,FALSE)))</f>
        <v/>
      </c>
      <c r="E3261" s="130" t="str">
        <f t="shared" si="51"/>
        <v/>
      </c>
      <c r="F3261" s="24"/>
      <c r="H3261" s="52"/>
      <c r="L3261" s="51"/>
    </row>
    <row r="3262" spans="3:12" ht="21" customHeight="1" x14ac:dyDescent="0.2">
      <c r="C3262" s="128" t="str">
        <f>IF(AND(D3262="",A3262=""),"",IF(ISBLANK(A3262)," ",VLOOKUP(A3262,'Tabla de equipos'!$B$3:$D$107,3,FALSE)))</f>
        <v/>
      </c>
      <c r="E3262" s="130" t="str">
        <f t="shared" si="51"/>
        <v/>
      </c>
      <c r="F3262" s="24"/>
      <c r="H3262" s="52"/>
      <c r="L3262" s="51"/>
    </row>
    <row r="3263" spans="3:12" ht="21" customHeight="1" x14ac:dyDescent="0.2">
      <c r="C3263" s="128" t="str">
        <f>IF(AND(D3263="",A3263=""),"",IF(ISBLANK(A3263)," ",VLOOKUP(A3263,'Tabla de equipos'!$B$3:$D$107,3,FALSE)))</f>
        <v/>
      </c>
      <c r="E3263" s="130" t="str">
        <f t="shared" si="51"/>
        <v/>
      </c>
      <c r="F3263" s="24"/>
      <c r="H3263" s="52"/>
      <c r="L3263" s="51"/>
    </row>
    <row r="3264" spans="3:12" ht="21" customHeight="1" x14ac:dyDescent="0.2">
      <c r="C3264" s="128" t="str">
        <f>IF(AND(D3264="",A3264=""),"",IF(ISBLANK(A3264)," ",VLOOKUP(A3264,'Tabla de equipos'!$B$3:$D$107,3,FALSE)))</f>
        <v/>
      </c>
      <c r="E3264" s="130" t="str">
        <f t="shared" si="51"/>
        <v/>
      </c>
      <c r="F3264" s="24"/>
      <c r="H3264" s="52"/>
      <c r="L3264" s="51"/>
    </row>
    <row r="3265" spans="3:12" ht="21" customHeight="1" x14ac:dyDescent="0.2">
      <c r="C3265" s="128" t="str">
        <f>IF(AND(D3265="",A3265=""),"",IF(ISBLANK(A3265)," ",VLOOKUP(A3265,'Tabla de equipos'!$B$3:$D$107,3,FALSE)))</f>
        <v/>
      </c>
      <c r="E3265" s="130" t="str">
        <f t="shared" si="51"/>
        <v/>
      </c>
      <c r="F3265" s="24"/>
      <c r="H3265" s="52"/>
      <c r="L3265" s="51"/>
    </row>
    <row r="3266" spans="3:12" ht="21" customHeight="1" x14ac:dyDescent="0.2">
      <c r="C3266" s="128" t="str">
        <f>IF(AND(D3266="",A3266=""),"",IF(ISBLANK(A3266)," ",VLOOKUP(A3266,'Tabla de equipos'!$B$3:$D$107,3,FALSE)))</f>
        <v/>
      </c>
      <c r="E3266" s="130" t="str">
        <f t="shared" si="51"/>
        <v/>
      </c>
      <c r="F3266" s="24"/>
      <c r="H3266" s="52"/>
      <c r="L3266" s="51"/>
    </row>
    <row r="3267" spans="3:12" ht="21" customHeight="1" x14ac:dyDescent="0.2">
      <c r="C3267" s="128" t="str">
        <f>IF(AND(D3267="",A3267=""),"",IF(ISBLANK(A3267)," ",VLOOKUP(A3267,'Tabla de equipos'!$B$3:$D$107,3,FALSE)))</f>
        <v/>
      </c>
      <c r="E3267" s="130" t="str">
        <f t="shared" si="51"/>
        <v/>
      </c>
      <c r="F3267" s="24"/>
      <c r="H3267" s="52"/>
      <c r="L3267" s="51"/>
    </row>
    <row r="3268" spans="3:12" ht="21" customHeight="1" x14ac:dyDescent="0.2">
      <c r="C3268" s="128" t="str">
        <f>IF(AND(D3268="",A3268=""),"",IF(ISBLANK(A3268)," ",VLOOKUP(A3268,'Tabla de equipos'!$B$3:$D$107,3,FALSE)))</f>
        <v/>
      </c>
      <c r="E3268" s="130" t="str">
        <f t="shared" si="51"/>
        <v/>
      </c>
      <c r="F3268" s="24"/>
      <c r="H3268" s="52"/>
      <c r="L3268" s="51"/>
    </row>
    <row r="3269" spans="3:12" ht="21" customHeight="1" x14ac:dyDescent="0.2">
      <c r="C3269" s="128" t="str">
        <f>IF(AND(D3269="",A3269=""),"",IF(ISBLANK(A3269)," ",VLOOKUP(A3269,'Tabla de equipos'!$B$3:$D$107,3,FALSE)))</f>
        <v/>
      </c>
      <c r="E3269" s="130" t="str">
        <f t="shared" si="51"/>
        <v/>
      </c>
      <c r="F3269" s="24"/>
      <c r="H3269" s="52"/>
      <c r="L3269" s="51"/>
    </row>
    <row r="3270" spans="3:12" ht="21" customHeight="1" x14ac:dyDescent="0.2">
      <c r="C3270" s="128" t="str">
        <f>IF(AND(D3270="",A3270=""),"",IF(ISBLANK(A3270)," ",VLOOKUP(A3270,'Tabla de equipos'!$B$3:$D$107,3,FALSE)))</f>
        <v/>
      </c>
      <c r="E3270" s="130" t="str">
        <f t="shared" si="51"/>
        <v/>
      </c>
      <c r="F3270" s="24"/>
      <c r="H3270" s="52"/>
      <c r="L3270" s="51"/>
    </row>
    <row r="3271" spans="3:12" ht="21" customHeight="1" x14ac:dyDescent="0.2">
      <c r="C3271" s="128" t="str">
        <f>IF(AND(D3271="",A3271=""),"",IF(ISBLANK(A3271)," ",VLOOKUP(A3271,'Tabla de equipos'!$B$3:$D$107,3,FALSE)))</f>
        <v/>
      </c>
      <c r="E3271" s="130" t="str">
        <f t="shared" si="51"/>
        <v/>
      </c>
      <c r="F3271" s="24"/>
      <c r="H3271" s="52"/>
      <c r="L3271" s="51"/>
    </row>
    <row r="3272" spans="3:12" ht="21" customHeight="1" x14ac:dyDescent="0.2">
      <c r="C3272" s="128" t="str">
        <f>IF(AND(D3272="",A3272=""),"",IF(ISBLANK(A3272)," ",VLOOKUP(A3272,'Tabla de equipos'!$B$3:$D$107,3,FALSE)))</f>
        <v/>
      </c>
      <c r="E3272" s="130" t="str">
        <f t="shared" si="51"/>
        <v/>
      </c>
      <c r="F3272" s="24"/>
      <c r="H3272" s="52"/>
      <c r="L3272" s="51"/>
    </row>
    <row r="3273" spans="3:12" ht="21" customHeight="1" x14ac:dyDescent="0.2">
      <c r="C3273" s="128" t="str">
        <f>IF(AND(D3273="",A3273=""),"",IF(ISBLANK(A3273)," ",VLOOKUP(A3273,'Tabla de equipos'!$B$3:$D$107,3,FALSE)))</f>
        <v/>
      </c>
      <c r="E3273" s="130" t="str">
        <f t="shared" si="51"/>
        <v/>
      </c>
      <c r="F3273" s="24"/>
      <c r="H3273" s="52"/>
      <c r="L3273" s="51"/>
    </row>
    <row r="3274" spans="3:12" ht="21" customHeight="1" x14ac:dyDescent="0.2">
      <c r="C3274" s="128" t="str">
        <f>IF(AND(D3274="",A3274=""),"",IF(ISBLANK(A3274)," ",VLOOKUP(A3274,'Tabla de equipos'!$B$3:$D$107,3,FALSE)))</f>
        <v/>
      </c>
      <c r="E3274" s="130" t="str">
        <f t="shared" si="51"/>
        <v/>
      </c>
      <c r="F3274" s="24"/>
      <c r="H3274" s="52"/>
      <c r="L3274" s="51"/>
    </row>
    <row r="3275" spans="3:12" ht="21" customHeight="1" x14ac:dyDescent="0.2">
      <c r="C3275" s="128" t="str">
        <f>IF(AND(D3275="",A3275=""),"",IF(ISBLANK(A3275)," ",VLOOKUP(A3275,'Tabla de equipos'!$B$3:$D$107,3,FALSE)))</f>
        <v/>
      </c>
      <c r="E3275" s="130" t="str">
        <f t="shared" si="51"/>
        <v/>
      </c>
      <c r="F3275" s="24"/>
      <c r="H3275" s="52"/>
      <c r="L3275" s="51"/>
    </row>
    <row r="3276" spans="3:12" ht="21" customHeight="1" x14ac:dyDescent="0.2">
      <c r="C3276" s="128" t="str">
        <f>IF(AND(D3276="",A3276=""),"",IF(ISBLANK(A3276)," ",VLOOKUP(A3276,'Tabla de equipos'!$B$3:$D$107,3,FALSE)))</f>
        <v/>
      </c>
      <c r="E3276" s="130" t="str">
        <f t="shared" si="51"/>
        <v/>
      </c>
      <c r="F3276" s="24"/>
      <c r="H3276" s="52"/>
      <c r="L3276" s="51"/>
    </row>
    <row r="3277" spans="3:12" ht="21" customHeight="1" x14ac:dyDescent="0.2">
      <c r="C3277" s="128" t="str">
        <f>IF(AND(D3277="",A3277=""),"",IF(ISBLANK(A3277)," ",VLOOKUP(A3277,'Tabla de equipos'!$B$3:$D$107,3,FALSE)))</f>
        <v/>
      </c>
      <c r="E3277" s="130" t="str">
        <f t="shared" si="51"/>
        <v/>
      </c>
      <c r="F3277" s="24"/>
      <c r="H3277" s="52"/>
      <c r="L3277" s="51"/>
    </row>
    <row r="3278" spans="3:12" ht="21" customHeight="1" x14ac:dyDescent="0.2">
      <c r="C3278" s="128" t="str">
        <f>IF(AND(D3278="",A3278=""),"",IF(ISBLANK(A3278)," ",VLOOKUP(A3278,'Tabla de equipos'!$B$3:$D$107,3,FALSE)))</f>
        <v/>
      </c>
      <c r="E3278" s="130" t="str">
        <f t="shared" si="51"/>
        <v/>
      </c>
      <c r="F3278" s="24"/>
      <c r="H3278" s="52"/>
      <c r="L3278" s="51"/>
    </row>
    <row r="3279" spans="3:12" ht="21" customHeight="1" x14ac:dyDescent="0.2">
      <c r="C3279" s="128" t="str">
        <f>IF(AND(D3279="",A3279=""),"",IF(ISBLANK(A3279)," ",VLOOKUP(A3279,'Tabla de equipos'!$B$3:$D$107,3,FALSE)))</f>
        <v/>
      </c>
      <c r="E3279" s="130" t="str">
        <f t="shared" si="51"/>
        <v/>
      </c>
      <c r="F3279" s="24"/>
      <c r="H3279" s="52"/>
      <c r="L3279" s="51"/>
    </row>
    <row r="3280" spans="3:12" ht="21" customHeight="1" x14ac:dyDescent="0.2">
      <c r="C3280" s="128" t="str">
        <f>IF(AND(D3280="",A3280=""),"",IF(ISBLANK(A3280)," ",VLOOKUP(A3280,'Tabla de equipos'!$B$3:$D$107,3,FALSE)))</f>
        <v/>
      </c>
      <c r="E3280" s="130" t="str">
        <f t="shared" si="51"/>
        <v/>
      </c>
      <c r="F3280" s="24"/>
      <c r="H3280" s="52"/>
      <c r="L3280" s="51"/>
    </row>
    <row r="3281" spans="3:12" ht="21" customHeight="1" x14ac:dyDescent="0.2">
      <c r="C3281" s="128" t="str">
        <f>IF(AND(D3281="",A3281=""),"",IF(ISBLANK(A3281)," ",VLOOKUP(A3281,'Tabla de equipos'!$B$3:$D$107,3,FALSE)))</f>
        <v/>
      </c>
      <c r="E3281" s="130" t="str">
        <f t="shared" si="51"/>
        <v/>
      </c>
      <c r="F3281" s="24"/>
      <c r="H3281" s="52"/>
      <c r="L3281" s="51"/>
    </row>
    <row r="3282" spans="3:12" ht="21" customHeight="1" x14ac:dyDescent="0.2">
      <c r="C3282" s="128" t="str">
        <f>IF(AND(D3282="",A3282=""),"",IF(ISBLANK(A3282)," ",VLOOKUP(A3282,'Tabla de equipos'!$B$3:$D$107,3,FALSE)))</f>
        <v/>
      </c>
      <c r="E3282" s="130" t="str">
        <f t="shared" ref="E3282:E3345" si="52">IF(AND(D3282="",A3282=""),"",IF(AND(A3282="",D3282&gt;0),"Falta especificar equipo/soporte",IF(AND(D3282&gt;0,A3282&lt;&gt;""),"","Falta incluir unidades")))</f>
        <v/>
      </c>
      <c r="F3282" s="24"/>
      <c r="H3282" s="52"/>
      <c r="L3282" s="51"/>
    </row>
    <row r="3283" spans="3:12" ht="21" customHeight="1" x14ac:dyDescent="0.2">
      <c r="C3283" s="128" t="str">
        <f>IF(AND(D3283="",A3283=""),"",IF(ISBLANK(A3283)," ",VLOOKUP(A3283,'Tabla de equipos'!$B$3:$D$107,3,FALSE)))</f>
        <v/>
      </c>
      <c r="E3283" s="130" t="str">
        <f t="shared" si="52"/>
        <v/>
      </c>
      <c r="F3283" s="24"/>
      <c r="H3283" s="52"/>
      <c r="L3283" s="51"/>
    </row>
    <row r="3284" spans="3:12" ht="21" customHeight="1" x14ac:dyDescent="0.2">
      <c r="C3284" s="128" t="str">
        <f>IF(AND(D3284="",A3284=""),"",IF(ISBLANK(A3284)," ",VLOOKUP(A3284,'Tabla de equipos'!$B$3:$D$107,3,FALSE)))</f>
        <v/>
      </c>
      <c r="E3284" s="130" t="str">
        <f t="shared" si="52"/>
        <v/>
      </c>
      <c r="F3284" s="24"/>
      <c r="H3284" s="52"/>
      <c r="L3284" s="51"/>
    </row>
    <row r="3285" spans="3:12" ht="21" customHeight="1" x14ac:dyDescent="0.2">
      <c r="C3285" s="128" t="str">
        <f>IF(AND(D3285="",A3285=""),"",IF(ISBLANK(A3285)," ",VLOOKUP(A3285,'Tabla de equipos'!$B$3:$D$107,3,FALSE)))</f>
        <v/>
      </c>
      <c r="E3285" s="130" t="str">
        <f t="shared" si="52"/>
        <v/>
      </c>
      <c r="F3285" s="24"/>
      <c r="H3285" s="52"/>
      <c r="L3285" s="51"/>
    </row>
    <row r="3286" spans="3:12" ht="21" customHeight="1" x14ac:dyDescent="0.2">
      <c r="C3286" s="128" t="str">
        <f>IF(AND(D3286="",A3286=""),"",IF(ISBLANK(A3286)," ",VLOOKUP(A3286,'Tabla de equipos'!$B$3:$D$107,3,FALSE)))</f>
        <v/>
      </c>
      <c r="E3286" s="130" t="str">
        <f t="shared" si="52"/>
        <v/>
      </c>
      <c r="F3286" s="24"/>
      <c r="H3286" s="52"/>
      <c r="L3286" s="51"/>
    </row>
    <row r="3287" spans="3:12" ht="21" customHeight="1" x14ac:dyDescent="0.2">
      <c r="C3287" s="128" t="str">
        <f>IF(AND(D3287="",A3287=""),"",IF(ISBLANK(A3287)," ",VLOOKUP(A3287,'Tabla de equipos'!$B$3:$D$107,3,FALSE)))</f>
        <v/>
      </c>
      <c r="E3287" s="130" t="str">
        <f t="shared" si="52"/>
        <v/>
      </c>
      <c r="F3287" s="24"/>
      <c r="H3287" s="52"/>
      <c r="L3287" s="51"/>
    </row>
    <row r="3288" spans="3:12" ht="21" customHeight="1" x14ac:dyDescent="0.2">
      <c r="C3288" s="128" t="str">
        <f>IF(AND(D3288="",A3288=""),"",IF(ISBLANK(A3288)," ",VLOOKUP(A3288,'Tabla de equipos'!$B$3:$D$107,3,FALSE)))</f>
        <v/>
      </c>
      <c r="E3288" s="130" t="str">
        <f t="shared" si="52"/>
        <v/>
      </c>
      <c r="F3288" s="24"/>
      <c r="H3288" s="52"/>
      <c r="L3288" s="51"/>
    </row>
    <row r="3289" spans="3:12" ht="21" customHeight="1" x14ac:dyDescent="0.2">
      <c r="C3289" s="128" t="str">
        <f>IF(AND(D3289="",A3289=""),"",IF(ISBLANK(A3289)," ",VLOOKUP(A3289,'Tabla de equipos'!$B$3:$D$107,3,FALSE)))</f>
        <v/>
      </c>
      <c r="E3289" s="130" t="str">
        <f t="shared" si="52"/>
        <v/>
      </c>
      <c r="F3289" s="24"/>
      <c r="H3289" s="52"/>
      <c r="L3289" s="51"/>
    </row>
    <row r="3290" spans="3:12" ht="21" customHeight="1" x14ac:dyDescent="0.2">
      <c r="C3290" s="128" t="str">
        <f>IF(AND(D3290="",A3290=""),"",IF(ISBLANK(A3290)," ",VLOOKUP(A3290,'Tabla de equipos'!$B$3:$D$107,3,FALSE)))</f>
        <v/>
      </c>
      <c r="E3290" s="130" t="str">
        <f t="shared" si="52"/>
        <v/>
      </c>
      <c r="F3290" s="24"/>
      <c r="H3290" s="52"/>
      <c r="L3290" s="51"/>
    </row>
    <row r="3291" spans="3:12" ht="21" customHeight="1" x14ac:dyDescent="0.2">
      <c r="C3291" s="128" t="str">
        <f>IF(AND(D3291="",A3291=""),"",IF(ISBLANK(A3291)," ",VLOOKUP(A3291,'Tabla de equipos'!$B$3:$D$107,3,FALSE)))</f>
        <v/>
      </c>
      <c r="E3291" s="130" t="str">
        <f t="shared" si="52"/>
        <v/>
      </c>
      <c r="F3291" s="24"/>
      <c r="H3291" s="52"/>
      <c r="L3291" s="51"/>
    </row>
    <row r="3292" spans="3:12" ht="21" customHeight="1" x14ac:dyDescent="0.2">
      <c r="C3292" s="128" t="str">
        <f>IF(AND(D3292="",A3292=""),"",IF(ISBLANK(A3292)," ",VLOOKUP(A3292,'Tabla de equipos'!$B$3:$D$107,3,FALSE)))</f>
        <v/>
      </c>
      <c r="E3292" s="130" t="str">
        <f t="shared" si="52"/>
        <v/>
      </c>
      <c r="F3292" s="24"/>
      <c r="H3292" s="52"/>
      <c r="L3292" s="51"/>
    </row>
    <row r="3293" spans="3:12" ht="21" customHeight="1" x14ac:dyDescent="0.2">
      <c r="C3293" s="128" t="str">
        <f>IF(AND(D3293="",A3293=""),"",IF(ISBLANK(A3293)," ",VLOOKUP(A3293,'Tabla de equipos'!$B$3:$D$107,3,FALSE)))</f>
        <v/>
      </c>
      <c r="E3293" s="130" t="str">
        <f t="shared" si="52"/>
        <v/>
      </c>
      <c r="F3293" s="24"/>
      <c r="H3293" s="52"/>
      <c r="L3293" s="51"/>
    </row>
    <row r="3294" spans="3:12" ht="21" customHeight="1" x14ac:dyDescent="0.2">
      <c r="C3294" s="128" t="str">
        <f>IF(AND(D3294="",A3294=""),"",IF(ISBLANK(A3294)," ",VLOOKUP(A3294,'Tabla de equipos'!$B$3:$D$107,3,FALSE)))</f>
        <v/>
      </c>
      <c r="E3294" s="130" t="str">
        <f t="shared" si="52"/>
        <v/>
      </c>
      <c r="F3294" s="24"/>
      <c r="H3294" s="52"/>
      <c r="L3294" s="51"/>
    </row>
    <row r="3295" spans="3:12" ht="21" customHeight="1" x14ac:dyDescent="0.2">
      <c r="C3295" s="128" t="str">
        <f>IF(AND(D3295="",A3295=""),"",IF(ISBLANK(A3295)," ",VLOOKUP(A3295,'Tabla de equipos'!$B$3:$D$107,3,FALSE)))</f>
        <v/>
      </c>
      <c r="E3295" s="130" t="str">
        <f t="shared" si="52"/>
        <v/>
      </c>
      <c r="F3295" s="24"/>
      <c r="H3295" s="52"/>
      <c r="L3295" s="51"/>
    </row>
    <row r="3296" spans="3:12" ht="21" customHeight="1" x14ac:dyDescent="0.2">
      <c r="C3296" s="128" t="str">
        <f>IF(AND(D3296="",A3296=""),"",IF(ISBLANK(A3296)," ",VLOOKUP(A3296,'Tabla de equipos'!$B$3:$D$107,3,FALSE)))</f>
        <v/>
      </c>
      <c r="E3296" s="130" t="str">
        <f t="shared" si="52"/>
        <v/>
      </c>
      <c r="F3296" s="24"/>
      <c r="H3296" s="52"/>
      <c r="L3296" s="51"/>
    </row>
    <row r="3297" spans="3:12" ht="21" customHeight="1" x14ac:dyDescent="0.2">
      <c r="C3297" s="128" t="str">
        <f>IF(AND(D3297="",A3297=""),"",IF(ISBLANK(A3297)," ",VLOOKUP(A3297,'Tabla de equipos'!$B$3:$D$107,3,FALSE)))</f>
        <v/>
      </c>
      <c r="E3297" s="130" t="str">
        <f t="shared" si="52"/>
        <v/>
      </c>
      <c r="F3297" s="24"/>
      <c r="H3297" s="52"/>
      <c r="L3297" s="51"/>
    </row>
    <row r="3298" spans="3:12" ht="21" customHeight="1" x14ac:dyDescent="0.2">
      <c r="C3298" s="128" t="str">
        <f>IF(AND(D3298="",A3298=""),"",IF(ISBLANK(A3298)," ",VLOOKUP(A3298,'Tabla de equipos'!$B$3:$D$107,3,FALSE)))</f>
        <v/>
      </c>
      <c r="E3298" s="130" t="str">
        <f t="shared" si="52"/>
        <v/>
      </c>
      <c r="F3298" s="24"/>
      <c r="H3298" s="52"/>
      <c r="L3298" s="51"/>
    </row>
    <row r="3299" spans="3:12" ht="21" customHeight="1" x14ac:dyDescent="0.2">
      <c r="C3299" s="128" t="str">
        <f>IF(AND(D3299="",A3299=""),"",IF(ISBLANK(A3299)," ",VLOOKUP(A3299,'Tabla de equipos'!$B$3:$D$107,3,FALSE)))</f>
        <v/>
      </c>
      <c r="E3299" s="130" t="str">
        <f t="shared" si="52"/>
        <v/>
      </c>
      <c r="F3299" s="24"/>
      <c r="H3299" s="52"/>
      <c r="L3299" s="51"/>
    </row>
    <row r="3300" spans="3:12" ht="21" customHeight="1" x14ac:dyDescent="0.2">
      <c r="C3300" s="128" t="str">
        <f>IF(AND(D3300="",A3300=""),"",IF(ISBLANK(A3300)," ",VLOOKUP(A3300,'Tabla de equipos'!$B$3:$D$107,3,FALSE)))</f>
        <v/>
      </c>
      <c r="E3300" s="130" t="str">
        <f t="shared" si="52"/>
        <v/>
      </c>
      <c r="F3300" s="24"/>
      <c r="H3300" s="52"/>
      <c r="L3300" s="51"/>
    </row>
    <row r="3301" spans="3:12" ht="21" customHeight="1" x14ac:dyDescent="0.2">
      <c r="C3301" s="128" t="str">
        <f>IF(AND(D3301="",A3301=""),"",IF(ISBLANK(A3301)," ",VLOOKUP(A3301,'Tabla de equipos'!$B$3:$D$107,3,FALSE)))</f>
        <v/>
      </c>
      <c r="E3301" s="130" t="str">
        <f t="shared" si="52"/>
        <v/>
      </c>
      <c r="F3301" s="24"/>
      <c r="H3301" s="52"/>
      <c r="L3301" s="51"/>
    </row>
    <row r="3302" spans="3:12" ht="21" customHeight="1" x14ac:dyDescent="0.2">
      <c r="C3302" s="128" t="str">
        <f>IF(AND(D3302="",A3302=""),"",IF(ISBLANK(A3302)," ",VLOOKUP(A3302,'Tabla de equipos'!$B$3:$D$107,3,FALSE)))</f>
        <v/>
      </c>
      <c r="E3302" s="130" t="str">
        <f t="shared" si="52"/>
        <v/>
      </c>
      <c r="F3302" s="24"/>
      <c r="H3302" s="52"/>
      <c r="L3302" s="51"/>
    </row>
    <row r="3303" spans="3:12" ht="21" customHeight="1" x14ac:dyDescent="0.2">
      <c r="C3303" s="128" t="str">
        <f>IF(AND(D3303="",A3303=""),"",IF(ISBLANK(A3303)," ",VLOOKUP(A3303,'Tabla de equipos'!$B$3:$D$107,3,FALSE)))</f>
        <v/>
      </c>
      <c r="E3303" s="130" t="str">
        <f t="shared" si="52"/>
        <v/>
      </c>
      <c r="F3303" s="24"/>
      <c r="H3303" s="52"/>
      <c r="L3303" s="51"/>
    </row>
    <row r="3304" spans="3:12" ht="21" customHeight="1" x14ac:dyDescent="0.2">
      <c r="C3304" s="128" t="str">
        <f>IF(AND(D3304="",A3304=""),"",IF(ISBLANK(A3304)," ",VLOOKUP(A3304,'Tabla de equipos'!$B$3:$D$107,3,FALSE)))</f>
        <v/>
      </c>
      <c r="E3304" s="130" t="str">
        <f t="shared" si="52"/>
        <v/>
      </c>
      <c r="F3304" s="24"/>
      <c r="H3304" s="52"/>
      <c r="L3304" s="51"/>
    </row>
    <row r="3305" spans="3:12" ht="21" customHeight="1" x14ac:dyDescent="0.2">
      <c r="C3305" s="128" t="str">
        <f>IF(AND(D3305="",A3305=""),"",IF(ISBLANK(A3305)," ",VLOOKUP(A3305,'Tabla de equipos'!$B$3:$D$107,3,FALSE)))</f>
        <v/>
      </c>
      <c r="E3305" s="130" t="str">
        <f t="shared" si="52"/>
        <v/>
      </c>
      <c r="F3305" s="24"/>
      <c r="H3305" s="52"/>
      <c r="L3305" s="51"/>
    </row>
    <row r="3306" spans="3:12" ht="21" customHeight="1" x14ac:dyDescent="0.2">
      <c r="C3306" s="128" t="str">
        <f>IF(AND(D3306="",A3306=""),"",IF(ISBLANK(A3306)," ",VLOOKUP(A3306,'Tabla de equipos'!$B$3:$D$107,3,FALSE)))</f>
        <v/>
      </c>
      <c r="E3306" s="130" t="str">
        <f t="shared" si="52"/>
        <v/>
      </c>
      <c r="F3306" s="24"/>
      <c r="H3306" s="52"/>
      <c r="L3306" s="51"/>
    </row>
    <row r="3307" spans="3:12" ht="21" customHeight="1" x14ac:dyDescent="0.2">
      <c r="C3307" s="128" t="str">
        <f>IF(AND(D3307="",A3307=""),"",IF(ISBLANK(A3307)," ",VLOOKUP(A3307,'Tabla de equipos'!$B$3:$D$107,3,FALSE)))</f>
        <v/>
      </c>
      <c r="E3307" s="130" t="str">
        <f t="shared" si="52"/>
        <v/>
      </c>
      <c r="F3307" s="24"/>
      <c r="H3307" s="52"/>
      <c r="L3307" s="51"/>
    </row>
    <row r="3308" spans="3:12" ht="21" customHeight="1" x14ac:dyDescent="0.2">
      <c r="C3308" s="128" t="str">
        <f>IF(AND(D3308="",A3308=""),"",IF(ISBLANK(A3308)," ",VLOOKUP(A3308,'Tabla de equipos'!$B$3:$D$107,3,FALSE)))</f>
        <v/>
      </c>
      <c r="E3308" s="130" t="str">
        <f t="shared" si="52"/>
        <v/>
      </c>
      <c r="F3308" s="24"/>
      <c r="H3308" s="52"/>
      <c r="L3308" s="51"/>
    </row>
    <row r="3309" spans="3:12" ht="21" customHeight="1" x14ac:dyDescent="0.2">
      <c r="C3309" s="128" t="str">
        <f>IF(AND(D3309="",A3309=""),"",IF(ISBLANK(A3309)," ",VLOOKUP(A3309,'Tabla de equipos'!$B$3:$D$107,3,FALSE)))</f>
        <v/>
      </c>
      <c r="E3309" s="130" t="str">
        <f t="shared" si="52"/>
        <v/>
      </c>
      <c r="F3309" s="24"/>
      <c r="H3309" s="52"/>
      <c r="L3309" s="51"/>
    </row>
    <row r="3310" spans="3:12" ht="21" customHeight="1" x14ac:dyDescent="0.2">
      <c r="C3310" s="128" t="str">
        <f>IF(AND(D3310="",A3310=""),"",IF(ISBLANK(A3310)," ",VLOOKUP(A3310,'Tabla de equipos'!$B$3:$D$107,3,FALSE)))</f>
        <v/>
      </c>
      <c r="E3310" s="130" t="str">
        <f t="shared" si="52"/>
        <v/>
      </c>
      <c r="F3310" s="24"/>
      <c r="H3310" s="52"/>
      <c r="L3310" s="51"/>
    </row>
    <row r="3311" spans="3:12" ht="21" customHeight="1" x14ac:dyDescent="0.2">
      <c r="C3311" s="128" t="str">
        <f>IF(AND(D3311="",A3311=""),"",IF(ISBLANK(A3311)," ",VLOOKUP(A3311,'Tabla de equipos'!$B$3:$D$107,3,FALSE)))</f>
        <v/>
      </c>
      <c r="E3311" s="130" t="str">
        <f t="shared" si="52"/>
        <v/>
      </c>
      <c r="F3311" s="24"/>
      <c r="H3311" s="52"/>
      <c r="L3311" s="51"/>
    </row>
    <row r="3312" spans="3:12" ht="21" customHeight="1" x14ac:dyDescent="0.2">
      <c r="C3312" s="128" t="str">
        <f>IF(AND(D3312="",A3312=""),"",IF(ISBLANK(A3312)," ",VLOOKUP(A3312,'Tabla de equipos'!$B$3:$D$107,3,FALSE)))</f>
        <v/>
      </c>
      <c r="E3312" s="130" t="str">
        <f t="shared" si="52"/>
        <v/>
      </c>
      <c r="F3312" s="24"/>
      <c r="H3312" s="52"/>
      <c r="L3312" s="51"/>
    </row>
    <row r="3313" spans="3:12" ht="21" customHeight="1" x14ac:dyDescent="0.2">
      <c r="C3313" s="128" t="str">
        <f>IF(AND(D3313="",A3313=""),"",IF(ISBLANK(A3313)," ",VLOOKUP(A3313,'Tabla de equipos'!$B$3:$D$107,3,FALSE)))</f>
        <v/>
      </c>
      <c r="E3313" s="130" t="str">
        <f t="shared" si="52"/>
        <v/>
      </c>
      <c r="F3313" s="24"/>
      <c r="H3313" s="52"/>
      <c r="L3313" s="51"/>
    </row>
    <row r="3314" spans="3:12" ht="21" customHeight="1" x14ac:dyDescent="0.2">
      <c r="C3314" s="128" t="str">
        <f>IF(AND(D3314="",A3314=""),"",IF(ISBLANK(A3314)," ",VLOOKUP(A3314,'Tabla de equipos'!$B$3:$D$107,3,FALSE)))</f>
        <v/>
      </c>
      <c r="E3314" s="130" t="str">
        <f t="shared" si="52"/>
        <v/>
      </c>
      <c r="F3314" s="24"/>
      <c r="H3314" s="52"/>
      <c r="L3314" s="51"/>
    </row>
    <row r="3315" spans="3:12" ht="21" customHeight="1" x14ac:dyDescent="0.2">
      <c r="C3315" s="128" t="str">
        <f>IF(AND(D3315="",A3315=""),"",IF(ISBLANK(A3315)," ",VLOOKUP(A3315,'Tabla de equipos'!$B$3:$D$107,3,FALSE)))</f>
        <v/>
      </c>
      <c r="E3315" s="130" t="str">
        <f t="shared" si="52"/>
        <v/>
      </c>
      <c r="F3315" s="24"/>
      <c r="H3315" s="52"/>
      <c r="L3315" s="51"/>
    </row>
    <row r="3316" spans="3:12" ht="21" customHeight="1" x14ac:dyDescent="0.2">
      <c r="C3316" s="128" t="str">
        <f>IF(AND(D3316="",A3316=""),"",IF(ISBLANK(A3316)," ",VLOOKUP(A3316,'Tabla de equipos'!$B$3:$D$107,3,FALSE)))</f>
        <v/>
      </c>
      <c r="E3316" s="130" t="str">
        <f t="shared" si="52"/>
        <v/>
      </c>
      <c r="F3316" s="24"/>
      <c r="H3316" s="52"/>
      <c r="L3316" s="51"/>
    </row>
    <row r="3317" spans="3:12" ht="21" customHeight="1" x14ac:dyDescent="0.2">
      <c r="C3317" s="128" t="str">
        <f>IF(AND(D3317="",A3317=""),"",IF(ISBLANK(A3317)," ",VLOOKUP(A3317,'Tabla de equipos'!$B$3:$D$107,3,FALSE)))</f>
        <v/>
      </c>
      <c r="E3317" s="130" t="str">
        <f t="shared" si="52"/>
        <v/>
      </c>
      <c r="F3317" s="24"/>
      <c r="H3317" s="52"/>
      <c r="L3317" s="51"/>
    </row>
    <row r="3318" spans="3:12" ht="21" customHeight="1" x14ac:dyDescent="0.2">
      <c r="C3318" s="128" t="str">
        <f>IF(AND(D3318="",A3318=""),"",IF(ISBLANK(A3318)," ",VLOOKUP(A3318,'Tabla de equipos'!$B$3:$D$107,3,FALSE)))</f>
        <v/>
      </c>
      <c r="E3318" s="130" t="str">
        <f t="shared" si="52"/>
        <v/>
      </c>
      <c r="F3318" s="24"/>
      <c r="H3318" s="52"/>
      <c r="L3318" s="51"/>
    </row>
    <row r="3319" spans="3:12" ht="21" customHeight="1" x14ac:dyDescent="0.2">
      <c r="C3319" s="128" t="str">
        <f>IF(AND(D3319="",A3319=""),"",IF(ISBLANK(A3319)," ",VLOOKUP(A3319,'Tabla de equipos'!$B$3:$D$107,3,FALSE)))</f>
        <v/>
      </c>
      <c r="E3319" s="130" t="str">
        <f t="shared" si="52"/>
        <v/>
      </c>
      <c r="F3319" s="24"/>
      <c r="H3319" s="52"/>
      <c r="L3319" s="51"/>
    </row>
    <row r="3320" spans="3:12" ht="21" customHeight="1" x14ac:dyDescent="0.2">
      <c r="C3320" s="128" t="str">
        <f>IF(AND(D3320="",A3320=""),"",IF(ISBLANK(A3320)," ",VLOOKUP(A3320,'Tabla de equipos'!$B$3:$D$107,3,FALSE)))</f>
        <v/>
      </c>
      <c r="E3320" s="130" t="str">
        <f t="shared" si="52"/>
        <v/>
      </c>
      <c r="F3320" s="24"/>
      <c r="H3320" s="52"/>
      <c r="L3320" s="51"/>
    </row>
    <row r="3321" spans="3:12" ht="21" customHeight="1" x14ac:dyDescent="0.2">
      <c r="C3321" s="128" t="str">
        <f>IF(AND(D3321="",A3321=""),"",IF(ISBLANK(A3321)," ",VLOOKUP(A3321,'Tabla de equipos'!$B$3:$D$107,3,FALSE)))</f>
        <v/>
      </c>
      <c r="E3321" s="130" t="str">
        <f t="shared" si="52"/>
        <v/>
      </c>
      <c r="F3321" s="24"/>
      <c r="H3321" s="52"/>
      <c r="L3321" s="51"/>
    </row>
    <row r="3322" spans="3:12" ht="21" customHeight="1" x14ac:dyDescent="0.2">
      <c r="C3322" s="128" t="str">
        <f>IF(AND(D3322="",A3322=""),"",IF(ISBLANK(A3322)," ",VLOOKUP(A3322,'Tabla de equipos'!$B$3:$D$107,3,FALSE)))</f>
        <v/>
      </c>
      <c r="E3322" s="130" t="str">
        <f t="shared" si="52"/>
        <v/>
      </c>
      <c r="F3322" s="24"/>
      <c r="H3322" s="52"/>
      <c r="L3322" s="51"/>
    </row>
    <row r="3323" spans="3:12" ht="21" customHeight="1" x14ac:dyDescent="0.2">
      <c r="C3323" s="128" t="str">
        <f>IF(AND(D3323="",A3323=""),"",IF(ISBLANK(A3323)," ",VLOOKUP(A3323,'Tabla de equipos'!$B$3:$D$107,3,FALSE)))</f>
        <v/>
      </c>
      <c r="E3323" s="130" t="str">
        <f t="shared" si="52"/>
        <v/>
      </c>
      <c r="F3323" s="24"/>
      <c r="H3323" s="52"/>
      <c r="L3323" s="51"/>
    </row>
    <row r="3324" spans="3:12" ht="21" customHeight="1" x14ac:dyDescent="0.2">
      <c r="C3324" s="128" t="str">
        <f>IF(AND(D3324="",A3324=""),"",IF(ISBLANK(A3324)," ",VLOOKUP(A3324,'Tabla de equipos'!$B$3:$D$107,3,FALSE)))</f>
        <v/>
      </c>
      <c r="E3324" s="130" t="str">
        <f t="shared" si="52"/>
        <v/>
      </c>
      <c r="F3324" s="24"/>
      <c r="H3324" s="52"/>
      <c r="L3324" s="51"/>
    </row>
    <row r="3325" spans="3:12" ht="21" customHeight="1" x14ac:dyDescent="0.2">
      <c r="C3325" s="128" t="str">
        <f>IF(AND(D3325="",A3325=""),"",IF(ISBLANK(A3325)," ",VLOOKUP(A3325,'Tabla de equipos'!$B$3:$D$107,3,FALSE)))</f>
        <v/>
      </c>
      <c r="E3325" s="130" t="str">
        <f t="shared" si="52"/>
        <v/>
      </c>
      <c r="F3325" s="24"/>
      <c r="H3325" s="52"/>
      <c r="L3325" s="51"/>
    </row>
    <row r="3326" spans="3:12" ht="21" customHeight="1" x14ac:dyDescent="0.2">
      <c r="C3326" s="128" t="str">
        <f>IF(AND(D3326="",A3326=""),"",IF(ISBLANK(A3326)," ",VLOOKUP(A3326,'Tabla de equipos'!$B$3:$D$107,3,FALSE)))</f>
        <v/>
      </c>
      <c r="E3326" s="130" t="str">
        <f t="shared" si="52"/>
        <v/>
      </c>
      <c r="F3326" s="24"/>
      <c r="H3326" s="52"/>
      <c r="L3326" s="51"/>
    </row>
    <row r="3327" spans="3:12" ht="21" customHeight="1" x14ac:dyDescent="0.2">
      <c r="C3327" s="128" t="str">
        <f>IF(AND(D3327="",A3327=""),"",IF(ISBLANK(A3327)," ",VLOOKUP(A3327,'Tabla de equipos'!$B$3:$D$107,3,FALSE)))</f>
        <v/>
      </c>
      <c r="E3327" s="130" t="str">
        <f t="shared" si="52"/>
        <v/>
      </c>
      <c r="F3327" s="24"/>
      <c r="H3327" s="52"/>
      <c r="L3327" s="51"/>
    </row>
    <row r="3328" spans="3:12" ht="21" customHeight="1" x14ac:dyDescent="0.2">
      <c r="C3328" s="128" t="str">
        <f>IF(AND(D3328="",A3328=""),"",IF(ISBLANK(A3328)," ",VLOOKUP(A3328,'Tabla de equipos'!$B$3:$D$107,3,FALSE)))</f>
        <v/>
      </c>
      <c r="E3328" s="130" t="str">
        <f t="shared" si="52"/>
        <v/>
      </c>
      <c r="F3328" s="24"/>
      <c r="H3328" s="52"/>
      <c r="L3328" s="51"/>
    </row>
    <row r="3329" spans="3:12" ht="21" customHeight="1" x14ac:dyDescent="0.2">
      <c r="C3329" s="128" t="str">
        <f>IF(AND(D3329="",A3329=""),"",IF(ISBLANK(A3329)," ",VLOOKUP(A3329,'Tabla de equipos'!$B$3:$D$107,3,FALSE)))</f>
        <v/>
      </c>
      <c r="E3329" s="130" t="str">
        <f t="shared" si="52"/>
        <v/>
      </c>
      <c r="F3329" s="24"/>
      <c r="H3329" s="52"/>
      <c r="L3329" s="51"/>
    </row>
    <row r="3330" spans="3:12" ht="21" customHeight="1" x14ac:dyDescent="0.2">
      <c r="C3330" s="128" t="str">
        <f>IF(AND(D3330="",A3330=""),"",IF(ISBLANK(A3330)," ",VLOOKUP(A3330,'Tabla de equipos'!$B$3:$D$107,3,FALSE)))</f>
        <v/>
      </c>
      <c r="E3330" s="130" t="str">
        <f t="shared" si="52"/>
        <v/>
      </c>
      <c r="F3330" s="24"/>
      <c r="H3330" s="52"/>
      <c r="L3330" s="51"/>
    </row>
    <row r="3331" spans="3:12" ht="21" customHeight="1" x14ac:dyDescent="0.2">
      <c r="C3331" s="128" t="str">
        <f>IF(AND(D3331="",A3331=""),"",IF(ISBLANK(A3331)," ",VLOOKUP(A3331,'Tabla de equipos'!$B$3:$D$107,3,FALSE)))</f>
        <v/>
      </c>
      <c r="E3331" s="130" t="str">
        <f t="shared" si="52"/>
        <v/>
      </c>
      <c r="F3331" s="24"/>
      <c r="H3331" s="52"/>
      <c r="L3331" s="51"/>
    </row>
    <row r="3332" spans="3:12" ht="21" customHeight="1" x14ac:dyDescent="0.2">
      <c r="C3332" s="128" t="str">
        <f>IF(AND(D3332="",A3332=""),"",IF(ISBLANK(A3332)," ",VLOOKUP(A3332,'Tabla de equipos'!$B$3:$D$107,3,FALSE)))</f>
        <v/>
      </c>
      <c r="E3332" s="130" t="str">
        <f t="shared" si="52"/>
        <v/>
      </c>
      <c r="F3332" s="24"/>
      <c r="H3332" s="52"/>
      <c r="L3332" s="51"/>
    </row>
    <row r="3333" spans="3:12" ht="21" customHeight="1" x14ac:dyDescent="0.2">
      <c r="C3333" s="128" t="str">
        <f>IF(AND(D3333="",A3333=""),"",IF(ISBLANK(A3333)," ",VLOOKUP(A3333,'Tabla de equipos'!$B$3:$D$107,3,FALSE)))</f>
        <v/>
      </c>
      <c r="E3333" s="130" t="str">
        <f t="shared" si="52"/>
        <v/>
      </c>
      <c r="F3333" s="24"/>
      <c r="H3333" s="52"/>
      <c r="L3333" s="51"/>
    </row>
    <row r="3334" spans="3:12" ht="21" customHeight="1" x14ac:dyDescent="0.2">
      <c r="C3334" s="128" t="str">
        <f>IF(AND(D3334="",A3334=""),"",IF(ISBLANK(A3334)," ",VLOOKUP(A3334,'Tabla de equipos'!$B$3:$D$107,3,FALSE)))</f>
        <v/>
      </c>
      <c r="E3334" s="130" t="str">
        <f t="shared" si="52"/>
        <v/>
      </c>
      <c r="F3334" s="24"/>
      <c r="H3334" s="52"/>
      <c r="L3334" s="51"/>
    </row>
    <row r="3335" spans="3:12" ht="21" customHeight="1" x14ac:dyDescent="0.2">
      <c r="C3335" s="128" t="str">
        <f>IF(AND(D3335="",A3335=""),"",IF(ISBLANK(A3335)," ",VLOOKUP(A3335,'Tabla de equipos'!$B$3:$D$107,3,FALSE)))</f>
        <v/>
      </c>
      <c r="E3335" s="130" t="str">
        <f t="shared" si="52"/>
        <v/>
      </c>
      <c r="F3335" s="24"/>
      <c r="H3335" s="52"/>
      <c r="L3335" s="51"/>
    </row>
    <row r="3336" spans="3:12" ht="21" customHeight="1" x14ac:dyDescent="0.2">
      <c r="C3336" s="128" t="str">
        <f>IF(AND(D3336="",A3336=""),"",IF(ISBLANK(A3336)," ",VLOOKUP(A3336,'Tabla de equipos'!$B$3:$D$107,3,FALSE)))</f>
        <v/>
      </c>
      <c r="E3336" s="130" t="str">
        <f t="shared" si="52"/>
        <v/>
      </c>
      <c r="F3336" s="24"/>
      <c r="H3336" s="52"/>
      <c r="L3336" s="51"/>
    </row>
    <row r="3337" spans="3:12" ht="21" customHeight="1" x14ac:dyDescent="0.2">
      <c r="C3337" s="128" t="str">
        <f>IF(AND(D3337="",A3337=""),"",IF(ISBLANK(A3337)," ",VLOOKUP(A3337,'Tabla de equipos'!$B$3:$D$107,3,FALSE)))</f>
        <v/>
      </c>
      <c r="E3337" s="130" t="str">
        <f t="shared" si="52"/>
        <v/>
      </c>
      <c r="F3337" s="24"/>
      <c r="H3337" s="52"/>
      <c r="L3337" s="51"/>
    </row>
    <row r="3338" spans="3:12" ht="21" customHeight="1" x14ac:dyDescent="0.2">
      <c r="C3338" s="128" t="str">
        <f>IF(AND(D3338="",A3338=""),"",IF(ISBLANK(A3338)," ",VLOOKUP(A3338,'Tabla de equipos'!$B$3:$D$107,3,FALSE)))</f>
        <v/>
      </c>
      <c r="E3338" s="130" t="str">
        <f t="shared" si="52"/>
        <v/>
      </c>
      <c r="F3338" s="24"/>
      <c r="H3338" s="52"/>
      <c r="L3338" s="51"/>
    </row>
    <row r="3339" spans="3:12" ht="21" customHeight="1" x14ac:dyDescent="0.2">
      <c r="C3339" s="128" t="str">
        <f>IF(AND(D3339="",A3339=""),"",IF(ISBLANK(A3339)," ",VLOOKUP(A3339,'Tabla de equipos'!$B$3:$D$107,3,FALSE)))</f>
        <v/>
      </c>
      <c r="E3339" s="130" t="str">
        <f t="shared" si="52"/>
        <v/>
      </c>
      <c r="F3339" s="24"/>
      <c r="H3339" s="52"/>
      <c r="L3339" s="51"/>
    </row>
    <row r="3340" spans="3:12" ht="21" customHeight="1" x14ac:dyDescent="0.2">
      <c r="C3340" s="128" t="str">
        <f>IF(AND(D3340="",A3340=""),"",IF(ISBLANK(A3340)," ",VLOOKUP(A3340,'Tabla de equipos'!$B$3:$D$107,3,FALSE)))</f>
        <v/>
      </c>
      <c r="E3340" s="130" t="str">
        <f t="shared" si="52"/>
        <v/>
      </c>
      <c r="F3340" s="24"/>
      <c r="H3340" s="52"/>
      <c r="L3340" s="51"/>
    </row>
    <row r="3341" spans="3:12" ht="21" customHeight="1" x14ac:dyDescent="0.2">
      <c r="C3341" s="128" t="str">
        <f>IF(AND(D3341="",A3341=""),"",IF(ISBLANK(A3341)," ",VLOOKUP(A3341,'Tabla de equipos'!$B$3:$D$107,3,FALSE)))</f>
        <v/>
      </c>
      <c r="E3341" s="130" t="str">
        <f t="shared" si="52"/>
        <v/>
      </c>
      <c r="F3341" s="24"/>
      <c r="H3341" s="52"/>
      <c r="L3341" s="51"/>
    </row>
    <row r="3342" spans="3:12" ht="21" customHeight="1" x14ac:dyDescent="0.2">
      <c r="C3342" s="128" t="str">
        <f>IF(AND(D3342="",A3342=""),"",IF(ISBLANK(A3342)," ",VLOOKUP(A3342,'Tabla de equipos'!$B$3:$D$107,3,FALSE)))</f>
        <v/>
      </c>
      <c r="E3342" s="130" t="str">
        <f t="shared" si="52"/>
        <v/>
      </c>
      <c r="F3342" s="24"/>
      <c r="H3342" s="52"/>
      <c r="L3342" s="51"/>
    </row>
    <row r="3343" spans="3:12" ht="21" customHeight="1" x14ac:dyDescent="0.2">
      <c r="C3343" s="128" t="str">
        <f>IF(AND(D3343="",A3343=""),"",IF(ISBLANK(A3343)," ",VLOOKUP(A3343,'Tabla de equipos'!$B$3:$D$107,3,FALSE)))</f>
        <v/>
      </c>
      <c r="E3343" s="130" t="str">
        <f t="shared" si="52"/>
        <v/>
      </c>
      <c r="F3343" s="24"/>
      <c r="H3343" s="52"/>
      <c r="L3343" s="51"/>
    </row>
    <row r="3344" spans="3:12" ht="21" customHeight="1" x14ac:dyDescent="0.2">
      <c r="C3344" s="128" t="str">
        <f>IF(AND(D3344="",A3344=""),"",IF(ISBLANK(A3344)," ",VLOOKUP(A3344,'Tabla de equipos'!$B$3:$D$107,3,FALSE)))</f>
        <v/>
      </c>
      <c r="E3344" s="130" t="str">
        <f t="shared" si="52"/>
        <v/>
      </c>
      <c r="F3344" s="24"/>
      <c r="H3344" s="52"/>
      <c r="L3344" s="51"/>
    </row>
    <row r="3345" spans="3:12" ht="21" customHeight="1" x14ac:dyDescent="0.2">
      <c r="C3345" s="128" t="str">
        <f>IF(AND(D3345="",A3345=""),"",IF(ISBLANK(A3345)," ",VLOOKUP(A3345,'Tabla de equipos'!$B$3:$D$107,3,FALSE)))</f>
        <v/>
      </c>
      <c r="E3345" s="130" t="str">
        <f t="shared" si="52"/>
        <v/>
      </c>
      <c r="F3345" s="24"/>
      <c r="H3345" s="52"/>
      <c r="L3345" s="51"/>
    </row>
    <row r="3346" spans="3:12" ht="21" customHeight="1" x14ac:dyDescent="0.2">
      <c r="C3346" s="128" t="str">
        <f>IF(AND(D3346="",A3346=""),"",IF(ISBLANK(A3346)," ",VLOOKUP(A3346,'Tabla de equipos'!$B$3:$D$107,3,FALSE)))</f>
        <v/>
      </c>
      <c r="E3346" s="130" t="str">
        <f t="shared" ref="E3346:E3409" si="53">IF(AND(D3346="",A3346=""),"",IF(AND(A3346="",D3346&gt;0),"Falta especificar equipo/soporte",IF(AND(D3346&gt;0,A3346&lt;&gt;""),"","Falta incluir unidades")))</f>
        <v/>
      </c>
      <c r="F3346" s="24"/>
      <c r="H3346" s="52"/>
      <c r="L3346" s="51"/>
    </row>
    <row r="3347" spans="3:12" ht="21" customHeight="1" x14ac:dyDescent="0.2">
      <c r="C3347" s="128" t="str">
        <f>IF(AND(D3347="",A3347=""),"",IF(ISBLANK(A3347)," ",VLOOKUP(A3347,'Tabla de equipos'!$B$3:$D$107,3,FALSE)))</f>
        <v/>
      </c>
      <c r="E3347" s="130" t="str">
        <f t="shared" si="53"/>
        <v/>
      </c>
      <c r="F3347" s="24"/>
      <c r="H3347" s="52"/>
      <c r="L3347" s="51"/>
    </row>
    <row r="3348" spans="3:12" ht="21" customHeight="1" x14ac:dyDescent="0.2">
      <c r="C3348" s="128" t="str">
        <f>IF(AND(D3348="",A3348=""),"",IF(ISBLANK(A3348)," ",VLOOKUP(A3348,'Tabla de equipos'!$B$3:$D$107,3,FALSE)))</f>
        <v/>
      </c>
      <c r="E3348" s="130" t="str">
        <f t="shared" si="53"/>
        <v/>
      </c>
      <c r="F3348" s="24"/>
      <c r="H3348" s="52"/>
      <c r="L3348" s="51"/>
    </row>
    <row r="3349" spans="3:12" ht="21" customHeight="1" x14ac:dyDescent="0.2">
      <c r="C3349" s="128" t="str">
        <f>IF(AND(D3349="",A3349=""),"",IF(ISBLANK(A3349)," ",VLOOKUP(A3349,'Tabla de equipos'!$B$3:$D$107,3,FALSE)))</f>
        <v/>
      </c>
      <c r="E3349" s="130" t="str">
        <f t="shared" si="53"/>
        <v/>
      </c>
      <c r="F3349" s="24"/>
      <c r="H3349" s="52"/>
      <c r="L3349" s="51"/>
    </row>
    <row r="3350" spans="3:12" ht="21" customHeight="1" x14ac:dyDescent="0.2">
      <c r="C3350" s="128" t="str">
        <f>IF(AND(D3350="",A3350=""),"",IF(ISBLANK(A3350)," ",VLOOKUP(A3350,'Tabla de equipos'!$B$3:$D$107,3,FALSE)))</f>
        <v/>
      </c>
      <c r="E3350" s="130" t="str">
        <f t="shared" si="53"/>
        <v/>
      </c>
      <c r="F3350" s="24"/>
      <c r="H3350" s="52"/>
      <c r="L3350" s="51"/>
    </row>
    <row r="3351" spans="3:12" ht="21" customHeight="1" x14ac:dyDescent="0.2">
      <c r="C3351" s="128" t="str">
        <f>IF(AND(D3351="",A3351=""),"",IF(ISBLANK(A3351)," ",VLOOKUP(A3351,'Tabla de equipos'!$B$3:$D$107,3,FALSE)))</f>
        <v/>
      </c>
      <c r="E3351" s="130" t="str">
        <f t="shared" si="53"/>
        <v/>
      </c>
      <c r="F3351" s="24"/>
      <c r="H3351" s="52"/>
      <c r="L3351" s="51"/>
    </row>
    <row r="3352" spans="3:12" ht="21" customHeight="1" x14ac:dyDescent="0.2">
      <c r="C3352" s="128" t="str">
        <f>IF(AND(D3352="",A3352=""),"",IF(ISBLANK(A3352)," ",VLOOKUP(A3352,'Tabla de equipos'!$B$3:$D$107,3,FALSE)))</f>
        <v/>
      </c>
      <c r="E3352" s="130" t="str">
        <f t="shared" si="53"/>
        <v/>
      </c>
      <c r="F3352" s="24"/>
      <c r="H3352" s="52"/>
      <c r="L3352" s="51"/>
    </row>
    <row r="3353" spans="3:12" ht="21" customHeight="1" x14ac:dyDescent="0.2">
      <c r="C3353" s="128" t="str">
        <f>IF(AND(D3353="",A3353=""),"",IF(ISBLANK(A3353)," ",VLOOKUP(A3353,'Tabla de equipos'!$B$3:$D$107,3,FALSE)))</f>
        <v/>
      </c>
      <c r="E3353" s="130" t="str">
        <f t="shared" si="53"/>
        <v/>
      </c>
      <c r="F3353" s="24"/>
      <c r="H3353" s="52"/>
      <c r="L3353" s="51"/>
    </row>
    <row r="3354" spans="3:12" ht="21" customHeight="1" x14ac:dyDescent="0.2">
      <c r="C3354" s="128" t="str">
        <f>IF(AND(D3354="",A3354=""),"",IF(ISBLANK(A3354)," ",VLOOKUP(A3354,'Tabla de equipos'!$B$3:$D$107,3,FALSE)))</f>
        <v/>
      </c>
      <c r="E3354" s="130" t="str">
        <f t="shared" si="53"/>
        <v/>
      </c>
      <c r="F3354" s="24"/>
      <c r="H3354" s="52"/>
      <c r="L3354" s="51"/>
    </row>
    <row r="3355" spans="3:12" ht="21" customHeight="1" x14ac:dyDescent="0.2">
      <c r="C3355" s="128" t="str">
        <f>IF(AND(D3355="",A3355=""),"",IF(ISBLANK(A3355)," ",VLOOKUP(A3355,'Tabla de equipos'!$B$3:$D$107,3,FALSE)))</f>
        <v/>
      </c>
      <c r="E3355" s="130" t="str">
        <f t="shared" si="53"/>
        <v/>
      </c>
      <c r="F3355" s="24"/>
      <c r="H3355" s="52"/>
      <c r="L3355" s="51"/>
    </row>
    <row r="3356" spans="3:12" ht="21" customHeight="1" x14ac:dyDescent="0.2">
      <c r="C3356" s="128" t="str">
        <f>IF(AND(D3356="",A3356=""),"",IF(ISBLANK(A3356)," ",VLOOKUP(A3356,'Tabla de equipos'!$B$3:$D$107,3,FALSE)))</f>
        <v/>
      </c>
      <c r="E3356" s="130" t="str">
        <f t="shared" si="53"/>
        <v/>
      </c>
      <c r="F3356" s="24"/>
      <c r="H3356" s="52"/>
      <c r="L3356" s="51"/>
    </row>
    <row r="3357" spans="3:12" ht="21" customHeight="1" x14ac:dyDescent="0.2">
      <c r="C3357" s="128" t="str">
        <f>IF(AND(D3357="",A3357=""),"",IF(ISBLANK(A3357)," ",VLOOKUP(A3357,'Tabla de equipos'!$B$3:$D$107,3,FALSE)))</f>
        <v/>
      </c>
      <c r="E3357" s="130" t="str">
        <f t="shared" si="53"/>
        <v/>
      </c>
      <c r="F3357" s="24"/>
      <c r="H3357" s="52"/>
      <c r="L3357" s="51"/>
    </row>
    <row r="3358" spans="3:12" ht="21" customHeight="1" x14ac:dyDescent="0.2">
      <c r="C3358" s="128" t="str">
        <f>IF(AND(D3358="",A3358=""),"",IF(ISBLANK(A3358)," ",VLOOKUP(A3358,'Tabla de equipos'!$B$3:$D$107,3,FALSE)))</f>
        <v/>
      </c>
      <c r="E3358" s="130" t="str">
        <f t="shared" si="53"/>
        <v/>
      </c>
      <c r="F3358" s="24"/>
      <c r="H3358" s="52"/>
      <c r="L3358" s="51"/>
    </row>
    <row r="3359" spans="3:12" ht="21" customHeight="1" x14ac:dyDescent="0.2">
      <c r="C3359" s="128" t="str">
        <f>IF(AND(D3359="",A3359=""),"",IF(ISBLANK(A3359)," ",VLOOKUP(A3359,'Tabla de equipos'!$B$3:$D$107,3,FALSE)))</f>
        <v/>
      </c>
      <c r="E3359" s="130" t="str">
        <f t="shared" si="53"/>
        <v/>
      </c>
      <c r="F3359" s="24"/>
      <c r="H3359" s="52"/>
      <c r="L3359" s="51"/>
    </row>
    <row r="3360" spans="3:12" ht="21" customHeight="1" x14ac:dyDescent="0.2">
      <c r="C3360" s="128" t="str">
        <f>IF(AND(D3360="",A3360=""),"",IF(ISBLANK(A3360)," ",VLOOKUP(A3360,'Tabla de equipos'!$B$3:$D$107,3,FALSE)))</f>
        <v/>
      </c>
      <c r="E3360" s="130" t="str">
        <f t="shared" si="53"/>
        <v/>
      </c>
      <c r="F3360" s="24"/>
      <c r="H3360" s="52"/>
      <c r="L3360" s="51"/>
    </row>
    <row r="3361" spans="3:12" ht="21" customHeight="1" x14ac:dyDescent="0.2">
      <c r="C3361" s="128" t="str">
        <f>IF(AND(D3361="",A3361=""),"",IF(ISBLANK(A3361)," ",VLOOKUP(A3361,'Tabla de equipos'!$B$3:$D$107,3,FALSE)))</f>
        <v/>
      </c>
      <c r="E3361" s="130" t="str">
        <f t="shared" si="53"/>
        <v/>
      </c>
      <c r="F3361" s="24"/>
      <c r="H3361" s="52"/>
      <c r="L3361" s="51"/>
    </row>
    <row r="3362" spans="3:12" ht="21" customHeight="1" x14ac:dyDescent="0.2">
      <c r="C3362" s="128" t="str">
        <f>IF(AND(D3362="",A3362=""),"",IF(ISBLANK(A3362)," ",VLOOKUP(A3362,'Tabla de equipos'!$B$3:$D$107,3,FALSE)))</f>
        <v/>
      </c>
      <c r="E3362" s="130" t="str">
        <f t="shared" si="53"/>
        <v/>
      </c>
      <c r="F3362" s="24"/>
      <c r="H3362" s="52"/>
      <c r="L3362" s="51"/>
    </row>
    <row r="3363" spans="3:12" ht="21" customHeight="1" x14ac:dyDescent="0.2">
      <c r="C3363" s="128" t="str">
        <f>IF(AND(D3363="",A3363=""),"",IF(ISBLANK(A3363)," ",VLOOKUP(A3363,'Tabla de equipos'!$B$3:$D$107,3,FALSE)))</f>
        <v/>
      </c>
      <c r="E3363" s="130" t="str">
        <f t="shared" si="53"/>
        <v/>
      </c>
      <c r="F3363" s="24"/>
      <c r="H3363" s="52"/>
      <c r="L3363" s="51"/>
    </row>
    <row r="3364" spans="3:12" ht="21" customHeight="1" x14ac:dyDescent="0.2">
      <c r="C3364" s="128" t="str">
        <f>IF(AND(D3364="",A3364=""),"",IF(ISBLANK(A3364)," ",VLOOKUP(A3364,'Tabla de equipos'!$B$3:$D$107,3,FALSE)))</f>
        <v/>
      </c>
      <c r="E3364" s="130" t="str">
        <f t="shared" si="53"/>
        <v/>
      </c>
      <c r="F3364" s="24"/>
      <c r="H3364" s="52"/>
      <c r="L3364" s="51"/>
    </row>
    <row r="3365" spans="3:12" ht="21" customHeight="1" x14ac:dyDescent="0.2">
      <c r="C3365" s="128" t="str">
        <f>IF(AND(D3365="",A3365=""),"",IF(ISBLANK(A3365)," ",VLOOKUP(A3365,'Tabla de equipos'!$B$3:$D$107,3,FALSE)))</f>
        <v/>
      </c>
      <c r="E3365" s="130" t="str">
        <f t="shared" si="53"/>
        <v/>
      </c>
      <c r="F3365" s="24"/>
      <c r="H3365" s="52"/>
      <c r="L3365" s="51"/>
    </row>
    <row r="3366" spans="3:12" ht="21" customHeight="1" x14ac:dyDescent="0.2">
      <c r="C3366" s="128" t="str">
        <f>IF(AND(D3366="",A3366=""),"",IF(ISBLANK(A3366)," ",VLOOKUP(A3366,'Tabla de equipos'!$B$3:$D$107,3,FALSE)))</f>
        <v/>
      </c>
      <c r="E3366" s="130" t="str">
        <f t="shared" si="53"/>
        <v/>
      </c>
      <c r="F3366" s="24"/>
      <c r="H3366" s="52"/>
      <c r="L3366" s="51"/>
    </row>
    <row r="3367" spans="3:12" ht="21" customHeight="1" x14ac:dyDescent="0.2">
      <c r="C3367" s="128" t="str">
        <f>IF(AND(D3367="",A3367=""),"",IF(ISBLANK(A3367)," ",VLOOKUP(A3367,'Tabla de equipos'!$B$3:$D$107,3,FALSE)))</f>
        <v/>
      </c>
      <c r="E3367" s="130" t="str">
        <f t="shared" si="53"/>
        <v/>
      </c>
      <c r="F3367" s="24"/>
      <c r="H3367" s="52"/>
      <c r="L3367" s="51"/>
    </row>
    <row r="3368" spans="3:12" ht="21" customHeight="1" x14ac:dyDescent="0.2">
      <c r="C3368" s="128" t="str">
        <f>IF(AND(D3368="",A3368=""),"",IF(ISBLANK(A3368)," ",VLOOKUP(A3368,'Tabla de equipos'!$B$3:$D$107,3,FALSE)))</f>
        <v/>
      </c>
      <c r="E3368" s="130" t="str">
        <f t="shared" si="53"/>
        <v/>
      </c>
      <c r="F3368" s="24"/>
      <c r="H3368" s="52"/>
      <c r="L3368" s="51"/>
    </row>
    <row r="3369" spans="3:12" ht="21" customHeight="1" x14ac:dyDescent="0.2">
      <c r="C3369" s="128" t="str">
        <f>IF(AND(D3369="",A3369=""),"",IF(ISBLANK(A3369)," ",VLOOKUP(A3369,'Tabla de equipos'!$B$3:$D$107,3,FALSE)))</f>
        <v/>
      </c>
      <c r="E3369" s="130" t="str">
        <f t="shared" si="53"/>
        <v/>
      </c>
      <c r="F3369" s="24"/>
      <c r="H3369" s="52"/>
      <c r="L3369" s="51"/>
    </row>
    <row r="3370" spans="3:12" ht="21" customHeight="1" x14ac:dyDescent="0.2">
      <c r="C3370" s="128" t="str">
        <f>IF(AND(D3370="",A3370=""),"",IF(ISBLANK(A3370)," ",VLOOKUP(A3370,'Tabla de equipos'!$B$3:$D$107,3,FALSE)))</f>
        <v/>
      </c>
      <c r="E3370" s="130" t="str">
        <f t="shared" si="53"/>
        <v/>
      </c>
      <c r="F3370" s="24"/>
      <c r="H3370" s="52"/>
      <c r="L3370" s="51"/>
    </row>
    <row r="3371" spans="3:12" ht="21" customHeight="1" x14ac:dyDescent="0.2">
      <c r="C3371" s="128" t="str">
        <f>IF(AND(D3371="",A3371=""),"",IF(ISBLANK(A3371)," ",VLOOKUP(A3371,'Tabla de equipos'!$B$3:$D$107,3,FALSE)))</f>
        <v/>
      </c>
      <c r="E3371" s="130" t="str">
        <f t="shared" si="53"/>
        <v/>
      </c>
      <c r="F3371" s="24"/>
      <c r="H3371" s="52"/>
      <c r="L3371" s="51"/>
    </row>
    <row r="3372" spans="3:12" ht="21" customHeight="1" x14ac:dyDescent="0.2">
      <c r="C3372" s="128" t="str">
        <f>IF(AND(D3372="",A3372=""),"",IF(ISBLANK(A3372)," ",VLOOKUP(A3372,'Tabla de equipos'!$B$3:$D$107,3,FALSE)))</f>
        <v/>
      </c>
      <c r="E3372" s="130" t="str">
        <f t="shared" si="53"/>
        <v/>
      </c>
      <c r="F3372" s="24"/>
      <c r="H3372" s="52"/>
      <c r="L3372" s="51"/>
    </row>
    <row r="3373" spans="3:12" ht="21" customHeight="1" x14ac:dyDescent="0.2">
      <c r="C3373" s="128" t="str">
        <f>IF(AND(D3373="",A3373=""),"",IF(ISBLANK(A3373)," ",VLOOKUP(A3373,'Tabla de equipos'!$B$3:$D$107,3,FALSE)))</f>
        <v/>
      </c>
      <c r="E3373" s="130" t="str">
        <f t="shared" si="53"/>
        <v/>
      </c>
      <c r="F3373" s="24"/>
      <c r="H3373" s="52"/>
      <c r="L3373" s="51"/>
    </row>
    <row r="3374" spans="3:12" ht="21" customHeight="1" x14ac:dyDescent="0.2">
      <c r="C3374" s="128" t="str">
        <f>IF(AND(D3374="",A3374=""),"",IF(ISBLANK(A3374)," ",VLOOKUP(A3374,'Tabla de equipos'!$B$3:$D$107,3,FALSE)))</f>
        <v/>
      </c>
      <c r="E3374" s="130" t="str">
        <f t="shared" si="53"/>
        <v/>
      </c>
      <c r="F3374" s="24"/>
      <c r="H3374" s="52"/>
      <c r="L3374" s="51"/>
    </row>
    <row r="3375" spans="3:12" ht="21" customHeight="1" x14ac:dyDescent="0.2">
      <c r="C3375" s="128" t="str">
        <f>IF(AND(D3375="",A3375=""),"",IF(ISBLANK(A3375)," ",VLOOKUP(A3375,'Tabla de equipos'!$B$3:$D$107,3,FALSE)))</f>
        <v/>
      </c>
      <c r="E3375" s="130" t="str">
        <f t="shared" si="53"/>
        <v/>
      </c>
      <c r="F3375" s="24"/>
      <c r="H3375" s="52"/>
      <c r="L3375" s="51"/>
    </row>
    <row r="3376" spans="3:12" ht="21" customHeight="1" x14ac:dyDescent="0.2">
      <c r="C3376" s="128" t="str">
        <f>IF(AND(D3376="",A3376=""),"",IF(ISBLANK(A3376)," ",VLOOKUP(A3376,'Tabla de equipos'!$B$3:$D$107,3,FALSE)))</f>
        <v/>
      </c>
      <c r="E3376" s="130" t="str">
        <f t="shared" si="53"/>
        <v/>
      </c>
      <c r="F3376" s="24"/>
      <c r="H3376" s="52"/>
      <c r="L3376" s="51"/>
    </row>
    <row r="3377" spans="3:12" ht="21" customHeight="1" x14ac:dyDescent="0.2">
      <c r="C3377" s="128" t="str">
        <f>IF(AND(D3377="",A3377=""),"",IF(ISBLANK(A3377)," ",VLOOKUP(A3377,'Tabla de equipos'!$B$3:$D$107,3,FALSE)))</f>
        <v/>
      </c>
      <c r="E3377" s="130" t="str">
        <f t="shared" si="53"/>
        <v/>
      </c>
      <c r="F3377" s="24"/>
      <c r="H3377" s="52"/>
      <c r="L3377" s="51"/>
    </row>
    <row r="3378" spans="3:12" ht="21" customHeight="1" x14ac:dyDescent="0.2">
      <c r="C3378" s="128" t="str">
        <f>IF(AND(D3378="",A3378=""),"",IF(ISBLANK(A3378)," ",VLOOKUP(A3378,'Tabla de equipos'!$B$3:$D$107,3,FALSE)))</f>
        <v/>
      </c>
      <c r="E3378" s="130" t="str">
        <f t="shared" si="53"/>
        <v/>
      </c>
      <c r="F3378" s="24"/>
      <c r="H3378" s="52"/>
      <c r="L3378" s="51"/>
    </row>
    <row r="3379" spans="3:12" ht="21" customHeight="1" x14ac:dyDescent="0.2">
      <c r="C3379" s="128" t="str">
        <f>IF(AND(D3379="",A3379=""),"",IF(ISBLANK(A3379)," ",VLOOKUP(A3379,'Tabla de equipos'!$B$3:$D$107,3,FALSE)))</f>
        <v/>
      </c>
      <c r="E3379" s="130" t="str">
        <f t="shared" si="53"/>
        <v/>
      </c>
      <c r="F3379" s="24"/>
      <c r="H3379" s="52"/>
      <c r="L3379" s="51"/>
    </row>
    <row r="3380" spans="3:12" ht="21" customHeight="1" x14ac:dyDescent="0.2">
      <c r="C3380" s="128" t="str">
        <f>IF(AND(D3380="",A3380=""),"",IF(ISBLANK(A3380)," ",VLOOKUP(A3380,'Tabla de equipos'!$B$3:$D$107,3,FALSE)))</f>
        <v/>
      </c>
      <c r="E3380" s="130" t="str">
        <f t="shared" si="53"/>
        <v/>
      </c>
      <c r="F3380" s="24"/>
      <c r="H3380" s="52"/>
      <c r="L3380" s="51"/>
    </row>
    <row r="3381" spans="3:12" ht="21" customHeight="1" x14ac:dyDescent="0.2">
      <c r="C3381" s="128" t="str">
        <f>IF(AND(D3381="",A3381=""),"",IF(ISBLANK(A3381)," ",VLOOKUP(A3381,'Tabla de equipos'!$B$3:$D$107,3,FALSE)))</f>
        <v/>
      </c>
      <c r="E3381" s="130" t="str">
        <f t="shared" si="53"/>
        <v/>
      </c>
      <c r="F3381" s="24"/>
      <c r="H3381" s="52"/>
      <c r="L3381" s="51"/>
    </row>
    <row r="3382" spans="3:12" ht="21" customHeight="1" x14ac:dyDescent="0.2">
      <c r="C3382" s="128" t="str">
        <f>IF(AND(D3382="",A3382=""),"",IF(ISBLANK(A3382)," ",VLOOKUP(A3382,'Tabla de equipos'!$B$3:$D$107,3,FALSE)))</f>
        <v/>
      </c>
      <c r="E3382" s="130" t="str">
        <f t="shared" si="53"/>
        <v/>
      </c>
      <c r="F3382" s="24"/>
      <c r="H3382" s="52"/>
      <c r="L3382" s="51"/>
    </row>
    <row r="3383" spans="3:12" ht="21" customHeight="1" x14ac:dyDescent="0.2">
      <c r="C3383" s="128" t="str">
        <f>IF(AND(D3383="",A3383=""),"",IF(ISBLANK(A3383)," ",VLOOKUP(A3383,'Tabla de equipos'!$B$3:$D$107,3,FALSE)))</f>
        <v/>
      </c>
      <c r="E3383" s="130" t="str">
        <f t="shared" si="53"/>
        <v/>
      </c>
      <c r="F3383" s="24"/>
      <c r="H3383" s="52"/>
      <c r="L3383" s="51"/>
    </row>
    <row r="3384" spans="3:12" ht="21" customHeight="1" x14ac:dyDescent="0.2">
      <c r="C3384" s="128" t="str">
        <f>IF(AND(D3384="",A3384=""),"",IF(ISBLANK(A3384)," ",VLOOKUP(A3384,'Tabla de equipos'!$B$3:$D$107,3,FALSE)))</f>
        <v/>
      </c>
      <c r="E3384" s="130" t="str">
        <f t="shared" si="53"/>
        <v/>
      </c>
      <c r="F3384" s="24"/>
      <c r="H3384" s="52"/>
      <c r="L3384" s="51"/>
    </row>
    <row r="3385" spans="3:12" ht="21" customHeight="1" x14ac:dyDescent="0.2">
      <c r="C3385" s="128" t="str">
        <f>IF(AND(D3385="",A3385=""),"",IF(ISBLANK(A3385)," ",VLOOKUP(A3385,'Tabla de equipos'!$B$3:$D$107,3,FALSE)))</f>
        <v/>
      </c>
      <c r="E3385" s="130" t="str">
        <f t="shared" si="53"/>
        <v/>
      </c>
      <c r="F3385" s="24"/>
      <c r="H3385" s="52"/>
      <c r="L3385" s="51"/>
    </row>
    <row r="3386" spans="3:12" ht="21" customHeight="1" x14ac:dyDescent="0.2">
      <c r="C3386" s="128" t="str">
        <f>IF(AND(D3386="",A3386=""),"",IF(ISBLANK(A3386)," ",VLOOKUP(A3386,'Tabla de equipos'!$B$3:$D$107,3,FALSE)))</f>
        <v/>
      </c>
      <c r="E3386" s="130" t="str">
        <f t="shared" si="53"/>
        <v/>
      </c>
      <c r="F3386" s="24"/>
      <c r="H3386" s="52"/>
      <c r="L3386" s="51"/>
    </row>
    <row r="3387" spans="3:12" ht="21" customHeight="1" x14ac:dyDescent="0.2">
      <c r="C3387" s="128" t="str">
        <f>IF(AND(D3387="",A3387=""),"",IF(ISBLANK(A3387)," ",VLOOKUP(A3387,'Tabla de equipos'!$B$3:$D$107,3,FALSE)))</f>
        <v/>
      </c>
      <c r="E3387" s="130" t="str">
        <f t="shared" si="53"/>
        <v/>
      </c>
      <c r="F3387" s="24"/>
      <c r="H3387" s="52"/>
      <c r="L3387" s="51"/>
    </row>
    <row r="3388" spans="3:12" ht="21" customHeight="1" x14ac:dyDescent="0.2">
      <c r="C3388" s="128" t="str">
        <f>IF(AND(D3388="",A3388=""),"",IF(ISBLANK(A3388)," ",VLOOKUP(A3388,'Tabla de equipos'!$B$3:$D$107,3,FALSE)))</f>
        <v/>
      </c>
      <c r="E3388" s="130" t="str">
        <f t="shared" si="53"/>
        <v/>
      </c>
      <c r="F3388" s="24"/>
      <c r="H3388" s="52"/>
      <c r="L3388" s="51"/>
    </row>
    <row r="3389" spans="3:12" ht="21" customHeight="1" x14ac:dyDescent="0.2">
      <c r="C3389" s="128" t="str">
        <f>IF(AND(D3389="",A3389=""),"",IF(ISBLANK(A3389)," ",VLOOKUP(A3389,'Tabla de equipos'!$B$3:$D$107,3,FALSE)))</f>
        <v/>
      </c>
      <c r="E3389" s="130" t="str">
        <f t="shared" si="53"/>
        <v/>
      </c>
      <c r="F3389" s="24"/>
      <c r="H3389" s="52"/>
      <c r="L3389" s="51"/>
    </row>
    <row r="3390" spans="3:12" ht="21" customHeight="1" x14ac:dyDescent="0.2">
      <c r="C3390" s="128" t="str">
        <f>IF(AND(D3390="",A3390=""),"",IF(ISBLANK(A3390)," ",VLOOKUP(A3390,'Tabla de equipos'!$B$3:$D$107,3,FALSE)))</f>
        <v/>
      </c>
      <c r="E3390" s="130" t="str">
        <f t="shared" si="53"/>
        <v/>
      </c>
      <c r="F3390" s="24"/>
      <c r="H3390" s="52"/>
      <c r="L3390" s="51"/>
    </row>
    <row r="3391" spans="3:12" ht="21" customHeight="1" x14ac:dyDescent="0.2">
      <c r="C3391" s="128" t="str">
        <f>IF(AND(D3391="",A3391=""),"",IF(ISBLANK(A3391)," ",VLOOKUP(A3391,'Tabla de equipos'!$B$3:$D$107,3,FALSE)))</f>
        <v/>
      </c>
      <c r="E3391" s="130" t="str">
        <f t="shared" si="53"/>
        <v/>
      </c>
      <c r="F3391" s="24"/>
      <c r="H3391" s="52"/>
      <c r="L3391" s="51"/>
    </row>
    <row r="3392" spans="3:12" ht="21" customHeight="1" x14ac:dyDescent="0.2">
      <c r="C3392" s="128" t="str">
        <f>IF(AND(D3392="",A3392=""),"",IF(ISBLANK(A3392)," ",VLOOKUP(A3392,'Tabla de equipos'!$B$3:$D$107,3,FALSE)))</f>
        <v/>
      </c>
      <c r="E3392" s="130" t="str">
        <f t="shared" si="53"/>
        <v/>
      </c>
      <c r="F3392" s="24"/>
      <c r="H3392" s="52"/>
      <c r="L3392" s="51"/>
    </row>
    <row r="3393" spans="3:12" ht="21" customHeight="1" x14ac:dyDescent="0.2">
      <c r="C3393" s="128" t="str">
        <f>IF(AND(D3393="",A3393=""),"",IF(ISBLANK(A3393)," ",VLOOKUP(A3393,'Tabla de equipos'!$B$3:$D$107,3,FALSE)))</f>
        <v/>
      </c>
      <c r="E3393" s="130" t="str">
        <f t="shared" si="53"/>
        <v/>
      </c>
      <c r="F3393" s="24"/>
      <c r="H3393" s="52"/>
      <c r="L3393" s="51"/>
    </row>
    <row r="3394" spans="3:12" ht="21" customHeight="1" x14ac:dyDescent="0.2">
      <c r="C3394" s="128" t="str">
        <f>IF(AND(D3394="",A3394=""),"",IF(ISBLANK(A3394)," ",VLOOKUP(A3394,'Tabla de equipos'!$B$3:$D$107,3,FALSE)))</f>
        <v/>
      </c>
      <c r="E3394" s="130" t="str">
        <f t="shared" si="53"/>
        <v/>
      </c>
      <c r="F3394" s="24"/>
      <c r="H3394" s="52"/>
      <c r="L3394" s="51"/>
    </row>
    <row r="3395" spans="3:12" ht="21" customHeight="1" x14ac:dyDescent="0.2">
      <c r="C3395" s="128" t="str">
        <f>IF(AND(D3395="",A3395=""),"",IF(ISBLANK(A3395)," ",VLOOKUP(A3395,'Tabla de equipos'!$B$3:$D$107,3,FALSE)))</f>
        <v/>
      </c>
      <c r="E3395" s="130" t="str">
        <f t="shared" si="53"/>
        <v/>
      </c>
      <c r="F3395" s="24"/>
      <c r="H3395" s="52"/>
      <c r="L3395" s="51"/>
    </row>
    <row r="3396" spans="3:12" ht="21" customHeight="1" x14ac:dyDescent="0.2">
      <c r="C3396" s="128" t="str">
        <f>IF(AND(D3396="",A3396=""),"",IF(ISBLANK(A3396)," ",VLOOKUP(A3396,'Tabla de equipos'!$B$3:$D$107,3,FALSE)))</f>
        <v/>
      </c>
      <c r="E3396" s="130" t="str">
        <f t="shared" si="53"/>
        <v/>
      </c>
      <c r="F3396" s="24"/>
      <c r="H3396" s="52"/>
      <c r="L3396" s="51"/>
    </row>
    <row r="3397" spans="3:12" ht="21" customHeight="1" x14ac:dyDescent="0.2">
      <c r="C3397" s="128" t="str">
        <f>IF(AND(D3397="",A3397=""),"",IF(ISBLANK(A3397)," ",VLOOKUP(A3397,'Tabla de equipos'!$B$3:$D$107,3,FALSE)))</f>
        <v/>
      </c>
      <c r="E3397" s="130" t="str">
        <f t="shared" si="53"/>
        <v/>
      </c>
      <c r="F3397" s="24"/>
      <c r="H3397" s="52"/>
      <c r="L3397" s="51"/>
    </row>
    <row r="3398" spans="3:12" ht="21" customHeight="1" x14ac:dyDescent="0.2">
      <c r="C3398" s="128" t="str">
        <f>IF(AND(D3398="",A3398=""),"",IF(ISBLANK(A3398)," ",VLOOKUP(A3398,'Tabla de equipos'!$B$3:$D$107,3,FALSE)))</f>
        <v/>
      </c>
      <c r="E3398" s="130" t="str">
        <f t="shared" si="53"/>
        <v/>
      </c>
      <c r="F3398" s="24"/>
      <c r="H3398" s="52"/>
      <c r="L3398" s="51"/>
    </row>
    <row r="3399" spans="3:12" ht="21" customHeight="1" x14ac:dyDescent="0.2">
      <c r="C3399" s="128" t="str">
        <f>IF(AND(D3399="",A3399=""),"",IF(ISBLANK(A3399)," ",VLOOKUP(A3399,'Tabla de equipos'!$B$3:$D$107,3,FALSE)))</f>
        <v/>
      </c>
      <c r="E3399" s="130" t="str">
        <f t="shared" si="53"/>
        <v/>
      </c>
      <c r="F3399" s="24"/>
      <c r="H3399" s="52"/>
      <c r="L3399" s="51"/>
    </row>
    <row r="3400" spans="3:12" ht="21" customHeight="1" x14ac:dyDescent="0.2">
      <c r="C3400" s="128" t="str">
        <f>IF(AND(D3400="",A3400=""),"",IF(ISBLANK(A3400)," ",VLOOKUP(A3400,'Tabla de equipos'!$B$3:$D$107,3,FALSE)))</f>
        <v/>
      </c>
      <c r="E3400" s="130" t="str">
        <f t="shared" si="53"/>
        <v/>
      </c>
      <c r="F3400" s="24"/>
      <c r="H3400" s="52"/>
      <c r="L3400" s="51"/>
    </row>
    <row r="3401" spans="3:12" ht="21" customHeight="1" x14ac:dyDescent="0.2">
      <c r="C3401" s="128" t="str">
        <f>IF(AND(D3401="",A3401=""),"",IF(ISBLANK(A3401)," ",VLOOKUP(A3401,'Tabla de equipos'!$B$3:$D$107,3,FALSE)))</f>
        <v/>
      </c>
      <c r="E3401" s="130" t="str">
        <f t="shared" si="53"/>
        <v/>
      </c>
      <c r="F3401" s="24"/>
      <c r="H3401" s="52"/>
      <c r="L3401" s="51"/>
    </row>
    <row r="3402" spans="3:12" ht="21" customHeight="1" x14ac:dyDescent="0.2">
      <c r="C3402" s="128" t="str">
        <f>IF(AND(D3402="",A3402=""),"",IF(ISBLANK(A3402)," ",VLOOKUP(A3402,'Tabla de equipos'!$B$3:$D$107,3,FALSE)))</f>
        <v/>
      </c>
      <c r="E3402" s="130" t="str">
        <f t="shared" si="53"/>
        <v/>
      </c>
      <c r="F3402" s="24"/>
      <c r="H3402" s="52"/>
      <c r="L3402" s="51"/>
    </row>
    <row r="3403" spans="3:12" ht="21" customHeight="1" x14ac:dyDescent="0.2">
      <c r="C3403" s="128" t="str">
        <f>IF(AND(D3403="",A3403=""),"",IF(ISBLANK(A3403)," ",VLOOKUP(A3403,'Tabla de equipos'!$B$3:$D$107,3,FALSE)))</f>
        <v/>
      </c>
      <c r="E3403" s="130" t="str">
        <f t="shared" si="53"/>
        <v/>
      </c>
      <c r="F3403" s="24"/>
      <c r="H3403" s="52"/>
      <c r="L3403" s="51"/>
    </row>
    <row r="3404" spans="3:12" ht="21" customHeight="1" x14ac:dyDescent="0.2">
      <c r="C3404" s="128" t="str">
        <f>IF(AND(D3404="",A3404=""),"",IF(ISBLANK(A3404)," ",VLOOKUP(A3404,'Tabla de equipos'!$B$3:$D$107,3,FALSE)))</f>
        <v/>
      </c>
      <c r="E3404" s="130" t="str">
        <f t="shared" si="53"/>
        <v/>
      </c>
      <c r="F3404" s="24"/>
      <c r="H3404" s="52"/>
      <c r="L3404" s="51"/>
    </row>
    <row r="3405" spans="3:12" ht="21" customHeight="1" x14ac:dyDescent="0.2">
      <c r="C3405" s="128" t="str">
        <f>IF(AND(D3405="",A3405=""),"",IF(ISBLANK(A3405)," ",VLOOKUP(A3405,'Tabla de equipos'!$B$3:$D$107,3,FALSE)))</f>
        <v/>
      </c>
      <c r="E3405" s="130" t="str">
        <f t="shared" si="53"/>
        <v/>
      </c>
      <c r="F3405" s="24"/>
      <c r="H3405" s="52"/>
      <c r="L3405" s="51"/>
    </row>
    <row r="3406" spans="3:12" ht="21" customHeight="1" x14ac:dyDescent="0.2">
      <c r="C3406" s="128" t="str">
        <f>IF(AND(D3406="",A3406=""),"",IF(ISBLANK(A3406)," ",VLOOKUP(A3406,'Tabla de equipos'!$B$3:$D$107,3,FALSE)))</f>
        <v/>
      </c>
      <c r="E3406" s="130" t="str">
        <f t="shared" si="53"/>
        <v/>
      </c>
      <c r="F3406" s="24"/>
      <c r="H3406" s="52"/>
      <c r="L3406" s="51"/>
    </row>
    <row r="3407" spans="3:12" ht="21" customHeight="1" x14ac:dyDescent="0.2">
      <c r="C3407" s="128" t="str">
        <f>IF(AND(D3407="",A3407=""),"",IF(ISBLANK(A3407)," ",VLOOKUP(A3407,'Tabla de equipos'!$B$3:$D$107,3,FALSE)))</f>
        <v/>
      </c>
      <c r="E3407" s="130" t="str">
        <f t="shared" si="53"/>
        <v/>
      </c>
      <c r="F3407" s="24"/>
      <c r="H3407" s="52"/>
      <c r="L3407" s="51"/>
    </row>
    <row r="3408" spans="3:12" ht="21" customHeight="1" x14ac:dyDescent="0.2">
      <c r="C3408" s="128" t="str">
        <f>IF(AND(D3408="",A3408=""),"",IF(ISBLANK(A3408)," ",VLOOKUP(A3408,'Tabla de equipos'!$B$3:$D$107,3,FALSE)))</f>
        <v/>
      </c>
      <c r="E3408" s="130" t="str">
        <f t="shared" si="53"/>
        <v/>
      </c>
      <c r="F3408" s="24"/>
      <c r="H3408" s="52"/>
      <c r="L3408" s="51"/>
    </row>
    <row r="3409" spans="3:12" ht="21" customHeight="1" x14ac:dyDescent="0.2">
      <c r="C3409" s="128" t="str">
        <f>IF(AND(D3409="",A3409=""),"",IF(ISBLANK(A3409)," ",VLOOKUP(A3409,'Tabla de equipos'!$B$3:$D$107,3,FALSE)))</f>
        <v/>
      </c>
      <c r="E3409" s="130" t="str">
        <f t="shared" si="53"/>
        <v/>
      </c>
      <c r="F3409" s="24"/>
      <c r="H3409" s="52"/>
      <c r="L3409" s="51"/>
    </row>
    <row r="3410" spans="3:12" ht="21" customHeight="1" x14ac:dyDescent="0.2">
      <c r="C3410" s="128" t="str">
        <f>IF(AND(D3410="",A3410=""),"",IF(ISBLANK(A3410)," ",VLOOKUP(A3410,'Tabla de equipos'!$B$3:$D$107,3,FALSE)))</f>
        <v/>
      </c>
      <c r="E3410" s="130" t="str">
        <f t="shared" ref="E3410:E3473" si="54">IF(AND(D3410="",A3410=""),"",IF(AND(A3410="",D3410&gt;0),"Falta especificar equipo/soporte",IF(AND(D3410&gt;0,A3410&lt;&gt;""),"","Falta incluir unidades")))</f>
        <v/>
      </c>
      <c r="F3410" s="24"/>
      <c r="H3410" s="52"/>
      <c r="L3410" s="51"/>
    </row>
    <row r="3411" spans="3:12" ht="21" customHeight="1" x14ac:dyDescent="0.2">
      <c r="C3411" s="128" t="str">
        <f>IF(AND(D3411="",A3411=""),"",IF(ISBLANK(A3411)," ",VLOOKUP(A3411,'Tabla de equipos'!$B$3:$D$107,3,FALSE)))</f>
        <v/>
      </c>
      <c r="E3411" s="130" t="str">
        <f t="shared" si="54"/>
        <v/>
      </c>
      <c r="F3411" s="24"/>
      <c r="H3411" s="52"/>
      <c r="L3411" s="51"/>
    </row>
    <row r="3412" spans="3:12" ht="21" customHeight="1" x14ac:dyDescent="0.2">
      <c r="C3412" s="128" t="str">
        <f>IF(AND(D3412="",A3412=""),"",IF(ISBLANK(A3412)," ",VLOOKUP(A3412,'Tabla de equipos'!$B$3:$D$107,3,FALSE)))</f>
        <v/>
      </c>
      <c r="E3412" s="130" t="str">
        <f t="shared" si="54"/>
        <v/>
      </c>
      <c r="F3412" s="24"/>
      <c r="H3412" s="52"/>
      <c r="L3412" s="51"/>
    </row>
    <row r="3413" spans="3:12" ht="21" customHeight="1" x14ac:dyDescent="0.2">
      <c r="C3413" s="128" t="str">
        <f>IF(AND(D3413="",A3413=""),"",IF(ISBLANK(A3413)," ",VLOOKUP(A3413,'Tabla de equipos'!$B$3:$D$107,3,FALSE)))</f>
        <v/>
      </c>
      <c r="E3413" s="130" t="str">
        <f t="shared" si="54"/>
        <v/>
      </c>
      <c r="F3413" s="24"/>
      <c r="H3413" s="52"/>
      <c r="L3413" s="51"/>
    </row>
    <row r="3414" spans="3:12" ht="21" customHeight="1" x14ac:dyDescent="0.2">
      <c r="C3414" s="128" t="str">
        <f>IF(AND(D3414="",A3414=""),"",IF(ISBLANK(A3414)," ",VLOOKUP(A3414,'Tabla de equipos'!$B$3:$D$107,3,FALSE)))</f>
        <v/>
      </c>
      <c r="E3414" s="130" t="str">
        <f t="shared" si="54"/>
        <v/>
      </c>
      <c r="F3414" s="24"/>
      <c r="H3414" s="52"/>
      <c r="L3414" s="51"/>
    </row>
    <row r="3415" spans="3:12" ht="21" customHeight="1" x14ac:dyDescent="0.2">
      <c r="C3415" s="128" t="str">
        <f>IF(AND(D3415="",A3415=""),"",IF(ISBLANK(A3415)," ",VLOOKUP(A3415,'Tabla de equipos'!$B$3:$D$107,3,FALSE)))</f>
        <v/>
      </c>
      <c r="E3415" s="130" t="str">
        <f t="shared" si="54"/>
        <v/>
      </c>
      <c r="F3415" s="24"/>
      <c r="H3415" s="52"/>
      <c r="L3415" s="51"/>
    </row>
    <row r="3416" spans="3:12" ht="21" customHeight="1" x14ac:dyDescent="0.2">
      <c r="C3416" s="128" t="str">
        <f>IF(AND(D3416="",A3416=""),"",IF(ISBLANK(A3416)," ",VLOOKUP(A3416,'Tabla de equipos'!$B$3:$D$107,3,FALSE)))</f>
        <v/>
      </c>
      <c r="E3416" s="130" t="str">
        <f t="shared" si="54"/>
        <v/>
      </c>
      <c r="F3416" s="24"/>
      <c r="H3416" s="52"/>
      <c r="L3416" s="51"/>
    </row>
    <row r="3417" spans="3:12" ht="21" customHeight="1" x14ac:dyDescent="0.2">
      <c r="C3417" s="128" t="str">
        <f>IF(AND(D3417="",A3417=""),"",IF(ISBLANK(A3417)," ",VLOOKUP(A3417,'Tabla de equipos'!$B$3:$D$107,3,FALSE)))</f>
        <v/>
      </c>
      <c r="E3417" s="130" t="str">
        <f t="shared" si="54"/>
        <v/>
      </c>
      <c r="F3417" s="24"/>
      <c r="H3417" s="52"/>
      <c r="L3417" s="51"/>
    </row>
    <row r="3418" spans="3:12" ht="21" customHeight="1" x14ac:dyDescent="0.2">
      <c r="C3418" s="128" t="str">
        <f>IF(AND(D3418="",A3418=""),"",IF(ISBLANK(A3418)," ",VLOOKUP(A3418,'Tabla de equipos'!$B$3:$D$107,3,FALSE)))</f>
        <v/>
      </c>
      <c r="E3418" s="130" t="str">
        <f t="shared" si="54"/>
        <v/>
      </c>
      <c r="F3418" s="24"/>
      <c r="H3418" s="52"/>
      <c r="L3418" s="51"/>
    </row>
    <row r="3419" spans="3:12" ht="21" customHeight="1" x14ac:dyDescent="0.2">
      <c r="C3419" s="128" t="str">
        <f>IF(AND(D3419="",A3419=""),"",IF(ISBLANK(A3419)," ",VLOOKUP(A3419,'Tabla de equipos'!$B$3:$D$107,3,FALSE)))</f>
        <v/>
      </c>
      <c r="E3419" s="130" t="str">
        <f t="shared" si="54"/>
        <v/>
      </c>
      <c r="F3419" s="24"/>
      <c r="H3419" s="52"/>
      <c r="L3419" s="51"/>
    </row>
    <row r="3420" spans="3:12" ht="21" customHeight="1" x14ac:dyDescent="0.2">
      <c r="C3420" s="128" t="str">
        <f>IF(AND(D3420="",A3420=""),"",IF(ISBLANK(A3420)," ",VLOOKUP(A3420,'Tabla de equipos'!$B$3:$D$107,3,FALSE)))</f>
        <v/>
      </c>
      <c r="E3420" s="130" t="str">
        <f t="shared" si="54"/>
        <v/>
      </c>
      <c r="F3420" s="24"/>
      <c r="H3420" s="52"/>
      <c r="L3420" s="51"/>
    </row>
    <row r="3421" spans="3:12" ht="21" customHeight="1" x14ac:dyDescent="0.2">
      <c r="C3421" s="128" t="str">
        <f>IF(AND(D3421="",A3421=""),"",IF(ISBLANK(A3421)," ",VLOOKUP(A3421,'Tabla de equipos'!$B$3:$D$107,3,FALSE)))</f>
        <v/>
      </c>
      <c r="E3421" s="130" t="str">
        <f t="shared" si="54"/>
        <v/>
      </c>
      <c r="F3421" s="24"/>
      <c r="H3421" s="52"/>
      <c r="L3421" s="51"/>
    </row>
    <row r="3422" spans="3:12" ht="21" customHeight="1" x14ac:dyDescent="0.2">
      <c r="C3422" s="128" t="str">
        <f>IF(AND(D3422="",A3422=""),"",IF(ISBLANK(A3422)," ",VLOOKUP(A3422,'Tabla de equipos'!$B$3:$D$107,3,FALSE)))</f>
        <v/>
      </c>
      <c r="E3422" s="130" t="str">
        <f t="shared" si="54"/>
        <v/>
      </c>
      <c r="F3422" s="24"/>
      <c r="H3422" s="52"/>
      <c r="L3422" s="51"/>
    </row>
    <row r="3423" spans="3:12" ht="21" customHeight="1" x14ac:dyDescent="0.2">
      <c r="C3423" s="128" t="str">
        <f>IF(AND(D3423="",A3423=""),"",IF(ISBLANK(A3423)," ",VLOOKUP(A3423,'Tabla de equipos'!$B$3:$D$107,3,FALSE)))</f>
        <v/>
      </c>
      <c r="E3423" s="130" t="str">
        <f t="shared" si="54"/>
        <v/>
      </c>
      <c r="F3423" s="24"/>
      <c r="H3423" s="52"/>
      <c r="L3423" s="51"/>
    </row>
    <row r="3424" spans="3:12" ht="21" customHeight="1" x14ac:dyDescent="0.2">
      <c r="C3424" s="128" t="str">
        <f>IF(AND(D3424="",A3424=""),"",IF(ISBLANK(A3424)," ",VLOOKUP(A3424,'Tabla de equipos'!$B$3:$D$107,3,FALSE)))</f>
        <v/>
      </c>
      <c r="E3424" s="130" t="str">
        <f t="shared" si="54"/>
        <v/>
      </c>
      <c r="F3424" s="24"/>
      <c r="H3424" s="52"/>
      <c r="L3424" s="51"/>
    </row>
    <row r="3425" spans="3:12" ht="21" customHeight="1" x14ac:dyDescent="0.2">
      <c r="C3425" s="128" t="str">
        <f>IF(AND(D3425="",A3425=""),"",IF(ISBLANK(A3425)," ",VLOOKUP(A3425,'Tabla de equipos'!$B$3:$D$107,3,FALSE)))</f>
        <v/>
      </c>
      <c r="E3425" s="130" t="str">
        <f t="shared" si="54"/>
        <v/>
      </c>
      <c r="F3425" s="24"/>
      <c r="H3425" s="52"/>
      <c r="L3425" s="51"/>
    </row>
    <row r="3426" spans="3:12" ht="21" customHeight="1" x14ac:dyDescent="0.2">
      <c r="C3426" s="128" t="str">
        <f>IF(AND(D3426="",A3426=""),"",IF(ISBLANK(A3426)," ",VLOOKUP(A3426,'Tabla de equipos'!$B$3:$D$107,3,FALSE)))</f>
        <v/>
      </c>
      <c r="E3426" s="130" t="str">
        <f t="shared" si="54"/>
        <v/>
      </c>
      <c r="F3426" s="24"/>
      <c r="H3426" s="52"/>
      <c r="L3426" s="51"/>
    </row>
    <row r="3427" spans="3:12" ht="21" customHeight="1" x14ac:dyDescent="0.2">
      <c r="C3427" s="128" t="str">
        <f>IF(AND(D3427="",A3427=""),"",IF(ISBLANK(A3427)," ",VLOOKUP(A3427,'Tabla de equipos'!$B$3:$D$107,3,FALSE)))</f>
        <v/>
      </c>
      <c r="E3427" s="130" t="str">
        <f t="shared" si="54"/>
        <v/>
      </c>
      <c r="F3427" s="24"/>
      <c r="H3427" s="52"/>
      <c r="L3427" s="51"/>
    </row>
    <row r="3428" spans="3:12" ht="21" customHeight="1" x14ac:dyDescent="0.2">
      <c r="C3428" s="128" t="str">
        <f>IF(AND(D3428="",A3428=""),"",IF(ISBLANK(A3428)," ",VLOOKUP(A3428,'Tabla de equipos'!$B$3:$D$107,3,FALSE)))</f>
        <v/>
      </c>
      <c r="E3428" s="130" t="str">
        <f t="shared" si="54"/>
        <v/>
      </c>
      <c r="F3428" s="24"/>
      <c r="H3428" s="52"/>
      <c r="L3428" s="51"/>
    </row>
    <row r="3429" spans="3:12" ht="21" customHeight="1" x14ac:dyDescent="0.2">
      <c r="C3429" s="128" t="str">
        <f>IF(AND(D3429="",A3429=""),"",IF(ISBLANK(A3429)," ",VLOOKUP(A3429,'Tabla de equipos'!$B$3:$D$107,3,FALSE)))</f>
        <v/>
      </c>
      <c r="E3429" s="130" t="str">
        <f t="shared" si="54"/>
        <v/>
      </c>
      <c r="F3429" s="24"/>
      <c r="H3429" s="52"/>
      <c r="L3429" s="51"/>
    </row>
    <row r="3430" spans="3:12" ht="21" customHeight="1" x14ac:dyDescent="0.2">
      <c r="C3430" s="128" t="str">
        <f>IF(AND(D3430="",A3430=""),"",IF(ISBLANK(A3430)," ",VLOOKUP(A3430,'Tabla de equipos'!$B$3:$D$107,3,FALSE)))</f>
        <v/>
      </c>
      <c r="E3430" s="130" t="str">
        <f t="shared" si="54"/>
        <v/>
      </c>
      <c r="F3430" s="24"/>
      <c r="H3430" s="52"/>
      <c r="L3430" s="51"/>
    </row>
    <row r="3431" spans="3:12" ht="21" customHeight="1" x14ac:dyDescent="0.2">
      <c r="C3431" s="128" t="str">
        <f>IF(AND(D3431="",A3431=""),"",IF(ISBLANK(A3431)," ",VLOOKUP(A3431,'Tabla de equipos'!$B$3:$D$107,3,FALSE)))</f>
        <v/>
      </c>
      <c r="E3431" s="130" t="str">
        <f t="shared" si="54"/>
        <v/>
      </c>
      <c r="F3431" s="24"/>
      <c r="H3431" s="52"/>
      <c r="L3431" s="51"/>
    </row>
    <row r="3432" spans="3:12" ht="21" customHeight="1" x14ac:dyDescent="0.2">
      <c r="C3432" s="128" t="str">
        <f>IF(AND(D3432="",A3432=""),"",IF(ISBLANK(A3432)," ",VLOOKUP(A3432,'Tabla de equipos'!$B$3:$D$107,3,FALSE)))</f>
        <v/>
      </c>
      <c r="E3432" s="130" t="str">
        <f t="shared" si="54"/>
        <v/>
      </c>
      <c r="F3432" s="24"/>
      <c r="H3432" s="52"/>
      <c r="L3432" s="51"/>
    </row>
    <row r="3433" spans="3:12" ht="21" customHeight="1" x14ac:dyDescent="0.2">
      <c r="C3433" s="128" t="str">
        <f>IF(AND(D3433="",A3433=""),"",IF(ISBLANK(A3433)," ",VLOOKUP(A3433,'Tabla de equipos'!$B$3:$D$107,3,FALSE)))</f>
        <v/>
      </c>
      <c r="E3433" s="130" t="str">
        <f t="shared" si="54"/>
        <v/>
      </c>
      <c r="F3433" s="24"/>
      <c r="H3433" s="52"/>
      <c r="L3433" s="51"/>
    </row>
    <row r="3434" spans="3:12" ht="21" customHeight="1" x14ac:dyDescent="0.2">
      <c r="C3434" s="128" t="str">
        <f>IF(AND(D3434="",A3434=""),"",IF(ISBLANK(A3434)," ",VLOOKUP(A3434,'Tabla de equipos'!$B$3:$D$107,3,FALSE)))</f>
        <v/>
      </c>
      <c r="E3434" s="130" t="str">
        <f t="shared" si="54"/>
        <v/>
      </c>
      <c r="F3434" s="24"/>
      <c r="H3434" s="52"/>
      <c r="L3434" s="51"/>
    </row>
    <row r="3435" spans="3:12" ht="21" customHeight="1" x14ac:dyDescent="0.2">
      <c r="C3435" s="128" t="str">
        <f>IF(AND(D3435="",A3435=""),"",IF(ISBLANK(A3435)," ",VLOOKUP(A3435,'Tabla de equipos'!$B$3:$D$107,3,FALSE)))</f>
        <v/>
      </c>
      <c r="E3435" s="130" t="str">
        <f t="shared" si="54"/>
        <v/>
      </c>
      <c r="F3435" s="24"/>
      <c r="H3435" s="52"/>
      <c r="L3435" s="51"/>
    </row>
    <row r="3436" spans="3:12" ht="21" customHeight="1" x14ac:dyDescent="0.2">
      <c r="C3436" s="128" t="str">
        <f>IF(AND(D3436="",A3436=""),"",IF(ISBLANK(A3436)," ",VLOOKUP(A3436,'Tabla de equipos'!$B$3:$D$107,3,FALSE)))</f>
        <v/>
      </c>
      <c r="E3436" s="130" t="str">
        <f t="shared" si="54"/>
        <v/>
      </c>
      <c r="F3436" s="24"/>
      <c r="H3436" s="52"/>
      <c r="L3436" s="51"/>
    </row>
    <row r="3437" spans="3:12" ht="21" customHeight="1" x14ac:dyDescent="0.2">
      <c r="C3437" s="128" t="str">
        <f>IF(AND(D3437="",A3437=""),"",IF(ISBLANK(A3437)," ",VLOOKUP(A3437,'Tabla de equipos'!$B$3:$D$107,3,FALSE)))</f>
        <v/>
      </c>
      <c r="E3437" s="130" t="str">
        <f t="shared" si="54"/>
        <v/>
      </c>
      <c r="F3437" s="24"/>
      <c r="H3437" s="52"/>
      <c r="L3437" s="51"/>
    </row>
    <row r="3438" spans="3:12" ht="21" customHeight="1" x14ac:dyDescent="0.2">
      <c r="C3438" s="128" t="str">
        <f>IF(AND(D3438="",A3438=""),"",IF(ISBLANK(A3438)," ",VLOOKUP(A3438,'Tabla de equipos'!$B$3:$D$107,3,FALSE)))</f>
        <v/>
      </c>
      <c r="E3438" s="130" t="str">
        <f t="shared" si="54"/>
        <v/>
      </c>
      <c r="F3438" s="24"/>
      <c r="H3438" s="52"/>
      <c r="L3438" s="51"/>
    </row>
    <row r="3439" spans="3:12" ht="21" customHeight="1" x14ac:dyDescent="0.2">
      <c r="C3439" s="128" t="str">
        <f>IF(AND(D3439="",A3439=""),"",IF(ISBLANK(A3439)," ",VLOOKUP(A3439,'Tabla de equipos'!$B$3:$D$107,3,FALSE)))</f>
        <v/>
      </c>
      <c r="E3439" s="130" t="str">
        <f t="shared" si="54"/>
        <v/>
      </c>
      <c r="F3439" s="24"/>
      <c r="H3439" s="52"/>
      <c r="L3439" s="51"/>
    </row>
    <row r="3440" spans="3:12" ht="21" customHeight="1" x14ac:dyDescent="0.2">
      <c r="C3440" s="128" t="str">
        <f>IF(AND(D3440="",A3440=""),"",IF(ISBLANK(A3440)," ",VLOOKUP(A3440,'Tabla de equipos'!$B$3:$D$107,3,FALSE)))</f>
        <v/>
      </c>
      <c r="E3440" s="130" t="str">
        <f t="shared" si="54"/>
        <v/>
      </c>
      <c r="F3440" s="24"/>
      <c r="H3440" s="52"/>
      <c r="L3440" s="51"/>
    </row>
    <row r="3441" spans="3:12" ht="21" customHeight="1" x14ac:dyDescent="0.2">
      <c r="C3441" s="128" t="str">
        <f>IF(AND(D3441="",A3441=""),"",IF(ISBLANK(A3441)," ",VLOOKUP(A3441,'Tabla de equipos'!$B$3:$D$107,3,FALSE)))</f>
        <v/>
      </c>
      <c r="E3441" s="130" t="str">
        <f t="shared" si="54"/>
        <v/>
      </c>
      <c r="F3441" s="24"/>
      <c r="H3441" s="52"/>
      <c r="L3441" s="51"/>
    </row>
    <row r="3442" spans="3:12" ht="21" customHeight="1" x14ac:dyDescent="0.2">
      <c r="C3442" s="128" t="str">
        <f>IF(AND(D3442="",A3442=""),"",IF(ISBLANK(A3442)," ",VLOOKUP(A3442,'Tabla de equipos'!$B$3:$D$107,3,FALSE)))</f>
        <v/>
      </c>
      <c r="E3442" s="130" t="str">
        <f t="shared" si="54"/>
        <v/>
      </c>
      <c r="F3442" s="24"/>
      <c r="H3442" s="52"/>
      <c r="L3442" s="51"/>
    </row>
    <row r="3443" spans="3:12" ht="21" customHeight="1" x14ac:dyDescent="0.2">
      <c r="C3443" s="128" t="str">
        <f>IF(AND(D3443="",A3443=""),"",IF(ISBLANK(A3443)," ",VLOOKUP(A3443,'Tabla de equipos'!$B$3:$D$107,3,FALSE)))</f>
        <v/>
      </c>
      <c r="E3443" s="130" t="str">
        <f t="shared" si="54"/>
        <v/>
      </c>
      <c r="F3443" s="24"/>
      <c r="H3443" s="52"/>
      <c r="L3443" s="51"/>
    </row>
    <row r="3444" spans="3:12" ht="21" customHeight="1" x14ac:dyDescent="0.2">
      <c r="C3444" s="128" t="str">
        <f>IF(AND(D3444="",A3444=""),"",IF(ISBLANK(A3444)," ",VLOOKUP(A3444,'Tabla de equipos'!$B$3:$D$107,3,FALSE)))</f>
        <v/>
      </c>
      <c r="E3444" s="130" t="str">
        <f t="shared" si="54"/>
        <v/>
      </c>
      <c r="F3444" s="24"/>
      <c r="H3444" s="52"/>
      <c r="L3444" s="51"/>
    </row>
    <row r="3445" spans="3:12" ht="21" customHeight="1" x14ac:dyDescent="0.2">
      <c r="C3445" s="128" t="str">
        <f>IF(AND(D3445="",A3445=""),"",IF(ISBLANK(A3445)," ",VLOOKUP(A3445,'Tabla de equipos'!$B$3:$D$107,3,FALSE)))</f>
        <v/>
      </c>
      <c r="E3445" s="130" t="str">
        <f t="shared" si="54"/>
        <v/>
      </c>
      <c r="F3445" s="24"/>
      <c r="H3445" s="52"/>
      <c r="L3445" s="51"/>
    </row>
    <row r="3446" spans="3:12" ht="21" customHeight="1" x14ac:dyDescent="0.2">
      <c r="C3446" s="128" t="str">
        <f>IF(AND(D3446="",A3446=""),"",IF(ISBLANK(A3446)," ",VLOOKUP(A3446,'Tabla de equipos'!$B$3:$D$107,3,FALSE)))</f>
        <v/>
      </c>
      <c r="E3446" s="130" t="str">
        <f t="shared" si="54"/>
        <v/>
      </c>
      <c r="F3446" s="24"/>
      <c r="H3446" s="52"/>
      <c r="L3446" s="51"/>
    </row>
    <row r="3447" spans="3:12" ht="21" customHeight="1" x14ac:dyDescent="0.2">
      <c r="C3447" s="128" t="str">
        <f>IF(AND(D3447="",A3447=""),"",IF(ISBLANK(A3447)," ",VLOOKUP(A3447,'Tabla de equipos'!$B$3:$D$107,3,FALSE)))</f>
        <v/>
      </c>
      <c r="E3447" s="130" t="str">
        <f t="shared" si="54"/>
        <v/>
      </c>
      <c r="F3447" s="24"/>
      <c r="H3447" s="52"/>
      <c r="L3447" s="51"/>
    </row>
    <row r="3448" spans="3:12" ht="21" customHeight="1" x14ac:dyDescent="0.2">
      <c r="C3448" s="128" t="str">
        <f>IF(AND(D3448="",A3448=""),"",IF(ISBLANK(A3448)," ",VLOOKUP(A3448,'Tabla de equipos'!$B$3:$D$107,3,FALSE)))</f>
        <v/>
      </c>
      <c r="E3448" s="130" t="str">
        <f t="shared" si="54"/>
        <v/>
      </c>
      <c r="F3448" s="24"/>
      <c r="H3448" s="52"/>
      <c r="L3448" s="51"/>
    </row>
    <row r="3449" spans="3:12" ht="21" customHeight="1" x14ac:dyDescent="0.2">
      <c r="C3449" s="128" t="str">
        <f>IF(AND(D3449="",A3449=""),"",IF(ISBLANK(A3449)," ",VLOOKUP(A3449,'Tabla de equipos'!$B$3:$D$107,3,FALSE)))</f>
        <v/>
      </c>
      <c r="E3449" s="130" t="str">
        <f t="shared" si="54"/>
        <v/>
      </c>
      <c r="F3449" s="24"/>
      <c r="H3449" s="52"/>
      <c r="L3449" s="51"/>
    </row>
    <row r="3450" spans="3:12" ht="21" customHeight="1" x14ac:dyDescent="0.2">
      <c r="C3450" s="128" t="str">
        <f>IF(AND(D3450="",A3450=""),"",IF(ISBLANK(A3450)," ",VLOOKUP(A3450,'Tabla de equipos'!$B$3:$D$107,3,FALSE)))</f>
        <v/>
      </c>
      <c r="E3450" s="130" t="str">
        <f t="shared" si="54"/>
        <v/>
      </c>
      <c r="F3450" s="24"/>
      <c r="H3450" s="52"/>
      <c r="L3450" s="51"/>
    </row>
    <row r="3451" spans="3:12" ht="21" customHeight="1" x14ac:dyDescent="0.2">
      <c r="C3451" s="128" t="str">
        <f>IF(AND(D3451="",A3451=""),"",IF(ISBLANK(A3451)," ",VLOOKUP(A3451,'Tabla de equipos'!$B$3:$D$107,3,FALSE)))</f>
        <v/>
      </c>
      <c r="E3451" s="130" t="str">
        <f t="shared" si="54"/>
        <v/>
      </c>
      <c r="F3451" s="24"/>
      <c r="H3451" s="52"/>
      <c r="L3451" s="51"/>
    </row>
    <row r="3452" spans="3:12" ht="21" customHeight="1" x14ac:dyDescent="0.2">
      <c r="C3452" s="128" t="str">
        <f>IF(AND(D3452="",A3452=""),"",IF(ISBLANK(A3452)," ",VLOOKUP(A3452,'Tabla de equipos'!$B$3:$D$107,3,FALSE)))</f>
        <v/>
      </c>
      <c r="E3452" s="130" t="str">
        <f t="shared" si="54"/>
        <v/>
      </c>
      <c r="F3452" s="24"/>
      <c r="H3452" s="52"/>
      <c r="L3452" s="51"/>
    </row>
    <row r="3453" spans="3:12" ht="21" customHeight="1" x14ac:dyDescent="0.2">
      <c r="C3453" s="128" t="str">
        <f>IF(AND(D3453="",A3453=""),"",IF(ISBLANK(A3453)," ",VLOOKUP(A3453,'Tabla de equipos'!$B$3:$D$107,3,FALSE)))</f>
        <v/>
      </c>
      <c r="E3453" s="130" t="str">
        <f t="shared" si="54"/>
        <v/>
      </c>
      <c r="F3453" s="24"/>
      <c r="H3453" s="52"/>
      <c r="L3453" s="51"/>
    </row>
    <row r="3454" spans="3:12" ht="21" customHeight="1" x14ac:dyDescent="0.2">
      <c r="C3454" s="128" t="str">
        <f>IF(AND(D3454="",A3454=""),"",IF(ISBLANK(A3454)," ",VLOOKUP(A3454,'Tabla de equipos'!$B$3:$D$107,3,FALSE)))</f>
        <v/>
      </c>
      <c r="E3454" s="130" t="str">
        <f t="shared" si="54"/>
        <v/>
      </c>
      <c r="F3454" s="24"/>
      <c r="H3454" s="52"/>
      <c r="L3454" s="51"/>
    </row>
    <row r="3455" spans="3:12" ht="21" customHeight="1" x14ac:dyDescent="0.2">
      <c r="C3455" s="128" t="str">
        <f>IF(AND(D3455="",A3455=""),"",IF(ISBLANK(A3455)," ",VLOOKUP(A3455,'Tabla de equipos'!$B$3:$D$107,3,FALSE)))</f>
        <v/>
      </c>
      <c r="E3455" s="130" t="str">
        <f t="shared" si="54"/>
        <v/>
      </c>
      <c r="F3455" s="24"/>
      <c r="H3455" s="52"/>
      <c r="L3455" s="51"/>
    </row>
    <row r="3456" spans="3:12" ht="21" customHeight="1" x14ac:dyDescent="0.2">
      <c r="C3456" s="128" t="str">
        <f>IF(AND(D3456="",A3456=""),"",IF(ISBLANK(A3456)," ",VLOOKUP(A3456,'Tabla de equipos'!$B$3:$D$107,3,FALSE)))</f>
        <v/>
      </c>
      <c r="E3456" s="130" t="str">
        <f t="shared" si="54"/>
        <v/>
      </c>
      <c r="F3456" s="24"/>
      <c r="H3456" s="52"/>
      <c r="L3456" s="51"/>
    </row>
    <row r="3457" spans="3:12" ht="21" customHeight="1" x14ac:dyDescent="0.2">
      <c r="C3457" s="128" t="str">
        <f>IF(AND(D3457="",A3457=""),"",IF(ISBLANK(A3457)," ",VLOOKUP(A3457,'Tabla de equipos'!$B$3:$D$107,3,FALSE)))</f>
        <v/>
      </c>
      <c r="E3457" s="130" t="str">
        <f t="shared" si="54"/>
        <v/>
      </c>
      <c r="F3457" s="24"/>
      <c r="H3457" s="52"/>
      <c r="L3457" s="51"/>
    </row>
    <row r="3458" spans="3:12" ht="21" customHeight="1" x14ac:dyDescent="0.2">
      <c r="C3458" s="128" t="str">
        <f>IF(AND(D3458="",A3458=""),"",IF(ISBLANK(A3458)," ",VLOOKUP(A3458,'Tabla de equipos'!$B$3:$D$107,3,FALSE)))</f>
        <v/>
      </c>
      <c r="E3458" s="130" t="str">
        <f t="shared" si="54"/>
        <v/>
      </c>
      <c r="F3458" s="24"/>
      <c r="H3458" s="52"/>
      <c r="L3458" s="51"/>
    </row>
    <row r="3459" spans="3:12" ht="21" customHeight="1" x14ac:dyDescent="0.2">
      <c r="C3459" s="128" t="str">
        <f>IF(AND(D3459="",A3459=""),"",IF(ISBLANK(A3459)," ",VLOOKUP(A3459,'Tabla de equipos'!$B$3:$D$107,3,FALSE)))</f>
        <v/>
      </c>
      <c r="E3459" s="130" t="str">
        <f t="shared" si="54"/>
        <v/>
      </c>
      <c r="F3459" s="24"/>
      <c r="H3459" s="52"/>
      <c r="L3459" s="51"/>
    </row>
    <row r="3460" spans="3:12" ht="21" customHeight="1" x14ac:dyDescent="0.2">
      <c r="C3460" s="128" t="str">
        <f>IF(AND(D3460="",A3460=""),"",IF(ISBLANK(A3460)," ",VLOOKUP(A3460,'Tabla de equipos'!$B$3:$D$107,3,FALSE)))</f>
        <v/>
      </c>
      <c r="E3460" s="130" t="str">
        <f t="shared" si="54"/>
        <v/>
      </c>
      <c r="F3460" s="24"/>
      <c r="H3460" s="52"/>
      <c r="L3460" s="51"/>
    </row>
    <row r="3461" spans="3:12" ht="21" customHeight="1" x14ac:dyDescent="0.2">
      <c r="C3461" s="128" t="str">
        <f>IF(AND(D3461="",A3461=""),"",IF(ISBLANK(A3461)," ",VLOOKUP(A3461,'Tabla de equipos'!$B$3:$D$107,3,FALSE)))</f>
        <v/>
      </c>
      <c r="E3461" s="130" t="str">
        <f t="shared" si="54"/>
        <v/>
      </c>
      <c r="F3461" s="24"/>
      <c r="H3461" s="52"/>
      <c r="L3461" s="51"/>
    </row>
    <row r="3462" spans="3:12" ht="21" customHeight="1" x14ac:dyDescent="0.2">
      <c r="C3462" s="128" t="str">
        <f>IF(AND(D3462="",A3462=""),"",IF(ISBLANK(A3462)," ",VLOOKUP(A3462,'Tabla de equipos'!$B$3:$D$107,3,FALSE)))</f>
        <v/>
      </c>
      <c r="E3462" s="130" t="str">
        <f t="shared" si="54"/>
        <v/>
      </c>
      <c r="F3462" s="24"/>
      <c r="H3462" s="52"/>
      <c r="L3462" s="51"/>
    </row>
    <row r="3463" spans="3:12" ht="21" customHeight="1" x14ac:dyDescent="0.2">
      <c r="C3463" s="128" t="str">
        <f>IF(AND(D3463="",A3463=""),"",IF(ISBLANK(A3463)," ",VLOOKUP(A3463,'Tabla de equipos'!$B$3:$D$107,3,FALSE)))</f>
        <v/>
      </c>
      <c r="E3463" s="130" t="str">
        <f t="shared" si="54"/>
        <v/>
      </c>
      <c r="F3463" s="24"/>
      <c r="H3463" s="52"/>
      <c r="L3463" s="51"/>
    </row>
    <row r="3464" spans="3:12" ht="21" customHeight="1" x14ac:dyDescent="0.2">
      <c r="C3464" s="128" t="str">
        <f>IF(AND(D3464="",A3464=""),"",IF(ISBLANK(A3464)," ",VLOOKUP(A3464,'Tabla de equipos'!$B$3:$D$107,3,FALSE)))</f>
        <v/>
      </c>
      <c r="E3464" s="130" t="str">
        <f t="shared" si="54"/>
        <v/>
      </c>
      <c r="F3464" s="24"/>
      <c r="H3464" s="52"/>
      <c r="L3464" s="51"/>
    </row>
    <row r="3465" spans="3:12" ht="21" customHeight="1" x14ac:dyDescent="0.2">
      <c r="C3465" s="128" t="str">
        <f>IF(AND(D3465="",A3465=""),"",IF(ISBLANK(A3465)," ",VLOOKUP(A3465,'Tabla de equipos'!$B$3:$D$107,3,FALSE)))</f>
        <v/>
      </c>
      <c r="E3465" s="130" t="str">
        <f t="shared" si="54"/>
        <v/>
      </c>
      <c r="F3465" s="24"/>
      <c r="H3465" s="52"/>
      <c r="L3465" s="51"/>
    </row>
    <row r="3466" spans="3:12" ht="21" customHeight="1" x14ac:dyDescent="0.2">
      <c r="C3466" s="128" t="str">
        <f>IF(AND(D3466="",A3466=""),"",IF(ISBLANK(A3466)," ",VLOOKUP(A3466,'Tabla de equipos'!$B$3:$D$107,3,FALSE)))</f>
        <v/>
      </c>
      <c r="E3466" s="130" t="str">
        <f t="shared" si="54"/>
        <v/>
      </c>
      <c r="F3466" s="24"/>
      <c r="H3466" s="52"/>
      <c r="L3466" s="51"/>
    </row>
    <row r="3467" spans="3:12" ht="21" customHeight="1" x14ac:dyDescent="0.2">
      <c r="C3467" s="128" t="str">
        <f>IF(AND(D3467="",A3467=""),"",IF(ISBLANK(A3467)," ",VLOOKUP(A3467,'Tabla de equipos'!$B$3:$D$107,3,FALSE)))</f>
        <v/>
      </c>
      <c r="E3467" s="130" t="str">
        <f t="shared" si="54"/>
        <v/>
      </c>
      <c r="F3467" s="24"/>
      <c r="H3467" s="52"/>
      <c r="L3467" s="51"/>
    </row>
    <row r="3468" spans="3:12" ht="21" customHeight="1" x14ac:dyDescent="0.2">
      <c r="C3468" s="128" t="str">
        <f>IF(AND(D3468="",A3468=""),"",IF(ISBLANK(A3468)," ",VLOOKUP(A3468,'Tabla de equipos'!$B$3:$D$107,3,FALSE)))</f>
        <v/>
      </c>
      <c r="E3468" s="130" t="str">
        <f t="shared" si="54"/>
        <v/>
      </c>
      <c r="F3468" s="24"/>
      <c r="H3468" s="52"/>
      <c r="L3468" s="51"/>
    </row>
    <row r="3469" spans="3:12" ht="21" customHeight="1" x14ac:dyDescent="0.2">
      <c r="C3469" s="128" t="str">
        <f>IF(AND(D3469="",A3469=""),"",IF(ISBLANK(A3469)," ",VLOOKUP(A3469,'Tabla de equipos'!$B$3:$D$107,3,FALSE)))</f>
        <v/>
      </c>
      <c r="E3469" s="130" t="str">
        <f t="shared" si="54"/>
        <v/>
      </c>
      <c r="F3469" s="24"/>
      <c r="H3469" s="52"/>
      <c r="L3469" s="51"/>
    </row>
    <row r="3470" spans="3:12" ht="21" customHeight="1" x14ac:dyDescent="0.2">
      <c r="C3470" s="128" t="str">
        <f>IF(AND(D3470="",A3470=""),"",IF(ISBLANK(A3470)," ",VLOOKUP(A3470,'Tabla de equipos'!$B$3:$D$107,3,FALSE)))</f>
        <v/>
      </c>
      <c r="E3470" s="130" t="str">
        <f t="shared" si="54"/>
        <v/>
      </c>
      <c r="F3470" s="24"/>
      <c r="H3470" s="52"/>
      <c r="L3470" s="51"/>
    </row>
    <row r="3471" spans="3:12" ht="21" customHeight="1" x14ac:dyDescent="0.2">
      <c r="C3471" s="128" t="str">
        <f>IF(AND(D3471="",A3471=""),"",IF(ISBLANK(A3471)," ",VLOOKUP(A3471,'Tabla de equipos'!$B$3:$D$107,3,FALSE)))</f>
        <v/>
      </c>
      <c r="E3471" s="130" t="str">
        <f t="shared" si="54"/>
        <v/>
      </c>
      <c r="F3471" s="24"/>
      <c r="H3471" s="52"/>
      <c r="L3471" s="51"/>
    </row>
    <row r="3472" spans="3:12" ht="21" customHeight="1" x14ac:dyDescent="0.2">
      <c r="C3472" s="128" t="str">
        <f>IF(AND(D3472="",A3472=""),"",IF(ISBLANK(A3472)," ",VLOOKUP(A3472,'Tabla de equipos'!$B$3:$D$107,3,FALSE)))</f>
        <v/>
      </c>
      <c r="E3472" s="130" t="str">
        <f t="shared" si="54"/>
        <v/>
      </c>
      <c r="F3472" s="24"/>
      <c r="H3472" s="52"/>
      <c r="L3472" s="51"/>
    </row>
    <row r="3473" spans="3:12" ht="21" customHeight="1" x14ac:dyDescent="0.2">
      <c r="C3473" s="128" t="str">
        <f>IF(AND(D3473="",A3473=""),"",IF(ISBLANK(A3473)," ",VLOOKUP(A3473,'Tabla de equipos'!$B$3:$D$107,3,FALSE)))</f>
        <v/>
      </c>
      <c r="E3473" s="130" t="str">
        <f t="shared" si="54"/>
        <v/>
      </c>
      <c r="F3473" s="24"/>
      <c r="H3473" s="52"/>
      <c r="L3473" s="51"/>
    </row>
    <row r="3474" spans="3:12" ht="21" customHeight="1" x14ac:dyDescent="0.2">
      <c r="C3474" s="128" t="str">
        <f>IF(AND(D3474="",A3474=""),"",IF(ISBLANK(A3474)," ",VLOOKUP(A3474,'Tabla de equipos'!$B$3:$D$107,3,FALSE)))</f>
        <v/>
      </c>
      <c r="E3474" s="130" t="str">
        <f t="shared" ref="E3474:E3537" si="55">IF(AND(D3474="",A3474=""),"",IF(AND(A3474="",D3474&gt;0),"Falta especificar equipo/soporte",IF(AND(D3474&gt;0,A3474&lt;&gt;""),"","Falta incluir unidades")))</f>
        <v/>
      </c>
      <c r="F3474" s="24"/>
      <c r="H3474" s="52"/>
      <c r="L3474" s="51"/>
    </row>
    <row r="3475" spans="3:12" ht="21" customHeight="1" x14ac:dyDescent="0.2">
      <c r="C3475" s="128" t="str">
        <f>IF(AND(D3475="",A3475=""),"",IF(ISBLANK(A3475)," ",VLOOKUP(A3475,'Tabla de equipos'!$B$3:$D$107,3,FALSE)))</f>
        <v/>
      </c>
      <c r="E3475" s="130" t="str">
        <f t="shared" si="55"/>
        <v/>
      </c>
      <c r="F3475" s="24"/>
      <c r="H3475" s="52"/>
      <c r="L3475" s="51"/>
    </row>
    <row r="3476" spans="3:12" ht="21" customHeight="1" x14ac:dyDescent="0.2">
      <c r="C3476" s="128" t="str">
        <f>IF(AND(D3476="",A3476=""),"",IF(ISBLANK(A3476)," ",VLOOKUP(A3476,'Tabla de equipos'!$B$3:$D$107,3,FALSE)))</f>
        <v/>
      </c>
      <c r="E3476" s="130" t="str">
        <f t="shared" si="55"/>
        <v/>
      </c>
      <c r="F3476" s="24"/>
      <c r="H3476" s="52"/>
      <c r="L3476" s="51"/>
    </row>
    <row r="3477" spans="3:12" ht="21" customHeight="1" x14ac:dyDescent="0.2">
      <c r="C3477" s="128" t="str">
        <f>IF(AND(D3477="",A3477=""),"",IF(ISBLANK(A3477)," ",VLOOKUP(A3477,'Tabla de equipos'!$B$3:$D$107,3,FALSE)))</f>
        <v/>
      </c>
      <c r="E3477" s="130" t="str">
        <f t="shared" si="55"/>
        <v/>
      </c>
      <c r="F3477" s="24"/>
      <c r="H3477" s="52"/>
      <c r="L3477" s="51"/>
    </row>
    <row r="3478" spans="3:12" ht="21" customHeight="1" x14ac:dyDescent="0.2">
      <c r="C3478" s="128" t="str">
        <f>IF(AND(D3478="",A3478=""),"",IF(ISBLANK(A3478)," ",VLOOKUP(A3478,'Tabla de equipos'!$B$3:$D$107,3,FALSE)))</f>
        <v/>
      </c>
      <c r="E3478" s="130" t="str">
        <f t="shared" si="55"/>
        <v/>
      </c>
      <c r="F3478" s="24"/>
      <c r="H3478" s="52"/>
      <c r="L3478" s="51"/>
    </row>
    <row r="3479" spans="3:12" ht="21" customHeight="1" x14ac:dyDescent="0.2">
      <c r="C3479" s="128" t="str">
        <f>IF(AND(D3479="",A3479=""),"",IF(ISBLANK(A3479)," ",VLOOKUP(A3479,'Tabla de equipos'!$B$3:$D$107,3,FALSE)))</f>
        <v/>
      </c>
      <c r="E3479" s="130" t="str">
        <f t="shared" si="55"/>
        <v/>
      </c>
      <c r="F3479" s="24"/>
      <c r="H3479" s="52"/>
      <c r="L3479" s="51"/>
    </row>
    <row r="3480" spans="3:12" ht="21" customHeight="1" x14ac:dyDescent="0.2">
      <c r="C3480" s="128" t="str">
        <f>IF(AND(D3480="",A3480=""),"",IF(ISBLANK(A3480)," ",VLOOKUP(A3480,'Tabla de equipos'!$B$3:$D$107,3,FALSE)))</f>
        <v/>
      </c>
      <c r="E3480" s="130" t="str">
        <f t="shared" si="55"/>
        <v/>
      </c>
      <c r="F3480" s="24"/>
      <c r="H3480" s="52"/>
      <c r="L3480" s="51"/>
    </row>
    <row r="3481" spans="3:12" ht="21" customHeight="1" x14ac:dyDescent="0.2">
      <c r="C3481" s="128" t="str">
        <f>IF(AND(D3481="",A3481=""),"",IF(ISBLANK(A3481)," ",VLOOKUP(A3481,'Tabla de equipos'!$B$3:$D$107,3,FALSE)))</f>
        <v/>
      </c>
      <c r="E3481" s="130" t="str">
        <f t="shared" si="55"/>
        <v/>
      </c>
      <c r="F3481" s="24"/>
      <c r="H3481" s="52"/>
      <c r="L3481" s="51"/>
    </row>
    <row r="3482" spans="3:12" ht="21" customHeight="1" x14ac:dyDescent="0.2">
      <c r="C3482" s="128" t="str">
        <f>IF(AND(D3482="",A3482=""),"",IF(ISBLANK(A3482)," ",VLOOKUP(A3482,'Tabla de equipos'!$B$3:$D$107,3,FALSE)))</f>
        <v/>
      </c>
      <c r="E3482" s="130" t="str">
        <f t="shared" si="55"/>
        <v/>
      </c>
      <c r="F3482" s="24"/>
      <c r="H3482" s="52"/>
      <c r="L3482" s="51"/>
    </row>
    <row r="3483" spans="3:12" ht="21" customHeight="1" x14ac:dyDescent="0.2">
      <c r="C3483" s="128" t="str">
        <f>IF(AND(D3483="",A3483=""),"",IF(ISBLANK(A3483)," ",VLOOKUP(A3483,'Tabla de equipos'!$B$3:$D$107,3,FALSE)))</f>
        <v/>
      </c>
      <c r="E3483" s="130" t="str">
        <f t="shared" si="55"/>
        <v/>
      </c>
      <c r="F3483" s="24"/>
      <c r="H3483" s="52"/>
      <c r="L3483" s="51"/>
    </row>
    <row r="3484" spans="3:12" ht="21" customHeight="1" x14ac:dyDescent="0.2">
      <c r="C3484" s="128" t="str">
        <f>IF(AND(D3484="",A3484=""),"",IF(ISBLANK(A3484)," ",VLOOKUP(A3484,'Tabla de equipos'!$B$3:$D$107,3,FALSE)))</f>
        <v/>
      </c>
      <c r="E3484" s="130" t="str">
        <f t="shared" si="55"/>
        <v/>
      </c>
      <c r="F3484" s="24"/>
      <c r="H3484" s="52"/>
      <c r="L3484" s="51"/>
    </row>
    <row r="3485" spans="3:12" ht="21" customHeight="1" x14ac:dyDescent="0.2">
      <c r="C3485" s="128" t="str">
        <f>IF(AND(D3485="",A3485=""),"",IF(ISBLANK(A3485)," ",VLOOKUP(A3485,'Tabla de equipos'!$B$3:$D$107,3,FALSE)))</f>
        <v/>
      </c>
      <c r="E3485" s="130" t="str">
        <f t="shared" si="55"/>
        <v/>
      </c>
      <c r="F3485" s="24"/>
      <c r="H3485" s="52"/>
      <c r="L3485" s="51"/>
    </row>
    <row r="3486" spans="3:12" ht="21" customHeight="1" x14ac:dyDescent="0.2">
      <c r="C3486" s="128" t="str">
        <f>IF(AND(D3486="",A3486=""),"",IF(ISBLANK(A3486)," ",VLOOKUP(A3486,'Tabla de equipos'!$B$3:$D$107,3,FALSE)))</f>
        <v/>
      </c>
      <c r="E3486" s="130" t="str">
        <f t="shared" si="55"/>
        <v/>
      </c>
      <c r="F3486" s="24"/>
      <c r="H3486" s="52"/>
      <c r="L3486" s="51"/>
    </row>
    <row r="3487" spans="3:12" ht="21" customHeight="1" x14ac:dyDescent="0.2">
      <c r="C3487" s="128" t="str">
        <f>IF(AND(D3487="",A3487=""),"",IF(ISBLANK(A3487)," ",VLOOKUP(A3487,'Tabla de equipos'!$B$3:$D$107,3,FALSE)))</f>
        <v/>
      </c>
      <c r="E3487" s="130" t="str">
        <f t="shared" si="55"/>
        <v/>
      </c>
      <c r="F3487" s="24"/>
      <c r="H3487" s="52"/>
      <c r="L3487" s="51"/>
    </row>
    <row r="3488" spans="3:12" ht="21" customHeight="1" x14ac:dyDescent="0.2">
      <c r="C3488" s="128" t="str">
        <f>IF(AND(D3488="",A3488=""),"",IF(ISBLANK(A3488)," ",VLOOKUP(A3488,'Tabla de equipos'!$B$3:$D$107,3,FALSE)))</f>
        <v/>
      </c>
      <c r="E3488" s="130" t="str">
        <f t="shared" si="55"/>
        <v/>
      </c>
      <c r="F3488" s="24"/>
      <c r="H3488" s="52"/>
      <c r="L3488" s="51"/>
    </row>
    <row r="3489" spans="3:12" ht="21" customHeight="1" x14ac:dyDescent="0.2">
      <c r="C3489" s="128" t="str">
        <f>IF(AND(D3489="",A3489=""),"",IF(ISBLANK(A3489)," ",VLOOKUP(A3489,'Tabla de equipos'!$B$3:$D$107,3,FALSE)))</f>
        <v/>
      </c>
      <c r="E3489" s="130" t="str">
        <f t="shared" si="55"/>
        <v/>
      </c>
      <c r="F3489" s="24"/>
      <c r="H3489" s="52"/>
      <c r="L3489" s="51"/>
    </row>
    <row r="3490" spans="3:12" ht="21" customHeight="1" x14ac:dyDescent="0.2">
      <c r="C3490" s="128" t="str">
        <f>IF(AND(D3490="",A3490=""),"",IF(ISBLANK(A3490)," ",VLOOKUP(A3490,'Tabla de equipos'!$B$3:$D$107,3,FALSE)))</f>
        <v/>
      </c>
      <c r="E3490" s="130" t="str">
        <f t="shared" si="55"/>
        <v/>
      </c>
      <c r="F3490" s="24"/>
      <c r="H3490" s="52"/>
      <c r="L3490" s="51"/>
    </row>
    <row r="3491" spans="3:12" ht="21" customHeight="1" x14ac:dyDescent="0.2">
      <c r="C3491" s="128" t="str">
        <f>IF(AND(D3491="",A3491=""),"",IF(ISBLANK(A3491)," ",VLOOKUP(A3491,'Tabla de equipos'!$B$3:$D$107,3,FALSE)))</f>
        <v/>
      </c>
      <c r="E3491" s="130" t="str">
        <f t="shared" si="55"/>
        <v/>
      </c>
      <c r="F3491" s="24"/>
      <c r="H3491" s="52"/>
      <c r="L3491" s="51"/>
    </row>
    <row r="3492" spans="3:12" ht="21" customHeight="1" x14ac:dyDescent="0.2">
      <c r="C3492" s="128" t="str">
        <f>IF(AND(D3492="",A3492=""),"",IF(ISBLANK(A3492)," ",VLOOKUP(A3492,'Tabla de equipos'!$B$3:$D$107,3,FALSE)))</f>
        <v/>
      </c>
      <c r="E3492" s="130" t="str">
        <f t="shared" si="55"/>
        <v/>
      </c>
      <c r="F3492" s="24"/>
      <c r="H3492" s="52"/>
      <c r="L3492" s="51"/>
    </row>
    <row r="3493" spans="3:12" ht="21" customHeight="1" x14ac:dyDescent="0.2">
      <c r="C3493" s="128" t="str">
        <f>IF(AND(D3493="",A3493=""),"",IF(ISBLANK(A3493)," ",VLOOKUP(A3493,'Tabla de equipos'!$B$3:$D$107,3,FALSE)))</f>
        <v/>
      </c>
      <c r="E3493" s="130" t="str">
        <f t="shared" si="55"/>
        <v/>
      </c>
      <c r="F3493" s="24"/>
      <c r="H3493" s="52"/>
      <c r="L3493" s="51"/>
    </row>
    <row r="3494" spans="3:12" ht="21" customHeight="1" x14ac:dyDescent="0.2">
      <c r="C3494" s="128" t="str">
        <f>IF(AND(D3494="",A3494=""),"",IF(ISBLANK(A3494)," ",VLOOKUP(A3494,'Tabla de equipos'!$B$3:$D$107,3,FALSE)))</f>
        <v/>
      </c>
      <c r="E3494" s="130" t="str">
        <f t="shared" si="55"/>
        <v/>
      </c>
      <c r="F3494" s="24"/>
      <c r="H3494" s="52"/>
      <c r="L3494" s="51"/>
    </row>
    <row r="3495" spans="3:12" ht="21" customHeight="1" x14ac:dyDescent="0.2">
      <c r="C3495" s="128" t="str">
        <f>IF(AND(D3495="",A3495=""),"",IF(ISBLANK(A3495)," ",VLOOKUP(A3495,'Tabla de equipos'!$B$3:$D$107,3,FALSE)))</f>
        <v/>
      </c>
      <c r="E3495" s="130" t="str">
        <f t="shared" si="55"/>
        <v/>
      </c>
      <c r="F3495" s="24"/>
      <c r="H3495" s="52"/>
      <c r="L3495" s="51"/>
    </row>
    <row r="3496" spans="3:12" ht="21" customHeight="1" x14ac:dyDescent="0.2">
      <c r="C3496" s="128" t="str">
        <f>IF(AND(D3496="",A3496=""),"",IF(ISBLANK(A3496)," ",VLOOKUP(A3496,'Tabla de equipos'!$B$3:$D$107,3,FALSE)))</f>
        <v/>
      </c>
      <c r="E3496" s="130" t="str">
        <f t="shared" si="55"/>
        <v/>
      </c>
      <c r="F3496" s="24"/>
      <c r="H3496" s="52"/>
      <c r="L3496" s="51"/>
    </row>
    <row r="3497" spans="3:12" ht="21" customHeight="1" x14ac:dyDescent="0.2">
      <c r="C3497" s="128" t="str">
        <f>IF(AND(D3497="",A3497=""),"",IF(ISBLANK(A3497)," ",VLOOKUP(A3497,'Tabla de equipos'!$B$3:$D$107,3,FALSE)))</f>
        <v/>
      </c>
      <c r="E3497" s="130" t="str">
        <f t="shared" si="55"/>
        <v/>
      </c>
      <c r="F3497" s="24"/>
      <c r="H3497" s="52"/>
      <c r="L3497" s="51"/>
    </row>
    <row r="3498" spans="3:12" ht="21" customHeight="1" x14ac:dyDescent="0.2">
      <c r="C3498" s="128" t="str">
        <f>IF(AND(D3498="",A3498=""),"",IF(ISBLANK(A3498)," ",VLOOKUP(A3498,'Tabla de equipos'!$B$3:$D$107,3,FALSE)))</f>
        <v/>
      </c>
      <c r="E3498" s="130" t="str">
        <f t="shared" si="55"/>
        <v/>
      </c>
      <c r="F3498" s="24"/>
      <c r="H3498" s="52"/>
      <c r="L3498" s="51"/>
    </row>
    <row r="3499" spans="3:12" ht="21" customHeight="1" x14ac:dyDescent="0.2">
      <c r="C3499" s="128" t="str">
        <f>IF(AND(D3499="",A3499=""),"",IF(ISBLANK(A3499)," ",VLOOKUP(A3499,'Tabla de equipos'!$B$3:$D$107,3,FALSE)))</f>
        <v/>
      </c>
      <c r="E3499" s="130" t="str">
        <f t="shared" si="55"/>
        <v/>
      </c>
      <c r="F3499" s="24"/>
      <c r="H3499" s="52"/>
      <c r="L3499" s="51"/>
    </row>
    <row r="3500" spans="3:12" ht="21" customHeight="1" x14ac:dyDescent="0.2">
      <c r="C3500" s="128" t="str">
        <f>IF(AND(D3500="",A3500=""),"",IF(ISBLANK(A3500)," ",VLOOKUP(A3500,'Tabla de equipos'!$B$3:$D$107,3,FALSE)))</f>
        <v/>
      </c>
      <c r="E3500" s="130" t="str">
        <f t="shared" si="55"/>
        <v/>
      </c>
      <c r="F3500" s="24"/>
      <c r="H3500" s="52"/>
      <c r="L3500" s="51"/>
    </row>
    <row r="3501" spans="3:12" ht="21" customHeight="1" x14ac:dyDescent="0.2">
      <c r="C3501" s="128" t="str">
        <f>IF(AND(D3501="",A3501=""),"",IF(ISBLANK(A3501)," ",VLOOKUP(A3501,'Tabla de equipos'!$B$3:$D$107,3,FALSE)))</f>
        <v/>
      </c>
      <c r="E3501" s="130" t="str">
        <f t="shared" si="55"/>
        <v/>
      </c>
      <c r="F3501" s="24"/>
      <c r="H3501" s="52"/>
      <c r="L3501" s="51"/>
    </row>
    <row r="3502" spans="3:12" ht="21" customHeight="1" x14ac:dyDescent="0.2">
      <c r="C3502" s="128" t="str">
        <f>IF(AND(D3502="",A3502=""),"",IF(ISBLANK(A3502)," ",VLOOKUP(A3502,'Tabla de equipos'!$B$3:$D$107,3,FALSE)))</f>
        <v/>
      </c>
      <c r="E3502" s="130" t="str">
        <f t="shared" si="55"/>
        <v/>
      </c>
      <c r="F3502" s="24"/>
      <c r="H3502" s="52"/>
      <c r="L3502" s="51"/>
    </row>
    <row r="3503" spans="3:12" ht="21" customHeight="1" x14ac:dyDescent="0.2">
      <c r="C3503" s="128" t="str">
        <f>IF(AND(D3503="",A3503=""),"",IF(ISBLANK(A3503)," ",VLOOKUP(A3503,'Tabla de equipos'!$B$3:$D$107,3,FALSE)))</f>
        <v/>
      </c>
      <c r="E3503" s="130" t="str">
        <f t="shared" si="55"/>
        <v/>
      </c>
      <c r="F3503" s="24"/>
      <c r="H3503" s="52"/>
      <c r="L3503" s="51"/>
    </row>
    <row r="3504" spans="3:12" ht="21" customHeight="1" x14ac:dyDescent="0.2">
      <c r="C3504" s="128" t="str">
        <f>IF(AND(D3504="",A3504=""),"",IF(ISBLANK(A3504)," ",VLOOKUP(A3504,'Tabla de equipos'!$B$3:$D$107,3,FALSE)))</f>
        <v/>
      </c>
      <c r="E3504" s="130" t="str">
        <f t="shared" si="55"/>
        <v/>
      </c>
      <c r="F3504" s="24"/>
      <c r="H3504" s="52"/>
      <c r="L3504" s="51"/>
    </row>
    <row r="3505" spans="3:12" ht="21" customHeight="1" x14ac:dyDescent="0.2">
      <c r="C3505" s="128" t="str">
        <f>IF(AND(D3505="",A3505=""),"",IF(ISBLANK(A3505)," ",VLOOKUP(A3505,'Tabla de equipos'!$B$3:$D$107,3,FALSE)))</f>
        <v/>
      </c>
      <c r="E3505" s="130" t="str">
        <f t="shared" si="55"/>
        <v/>
      </c>
      <c r="F3505" s="24"/>
      <c r="H3505" s="52"/>
      <c r="L3505" s="51"/>
    </row>
    <row r="3506" spans="3:12" ht="21" customHeight="1" x14ac:dyDescent="0.2">
      <c r="C3506" s="128" t="str">
        <f>IF(AND(D3506="",A3506=""),"",IF(ISBLANK(A3506)," ",VLOOKUP(A3506,'Tabla de equipos'!$B$3:$D$107,3,FALSE)))</f>
        <v/>
      </c>
      <c r="E3506" s="130" t="str">
        <f t="shared" si="55"/>
        <v/>
      </c>
      <c r="F3506" s="24"/>
      <c r="H3506" s="52"/>
      <c r="L3506" s="51"/>
    </row>
    <row r="3507" spans="3:12" ht="21" customHeight="1" x14ac:dyDescent="0.2">
      <c r="C3507" s="128" t="str">
        <f>IF(AND(D3507="",A3507=""),"",IF(ISBLANK(A3507)," ",VLOOKUP(A3507,'Tabla de equipos'!$B$3:$D$107,3,FALSE)))</f>
        <v/>
      </c>
      <c r="E3507" s="130" t="str">
        <f t="shared" si="55"/>
        <v/>
      </c>
      <c r="F3507" s="24"/>
      <c r="H3507" s="52"/>
      <c r="L3507" s="51"/>
    </row>
    <row r="3508" spans="3:12" ht="21" customHeight="1" x14ac:dyDescent="0.2">
      <c r="C3508" s="128" t="str">
        <f>IF(AND(D3508="",A3508=""),"",IF(ISBLANK(A3508)," ",VLOOKUP(A3508,'Tabla de equipos'!$B$3:$D$107,3,FALSE)))</f>
        <v/>
      </c>
      <c r="E3508" s="130" t="str">
        <f t="shared" si="55"/>
        <v/>
      </c>
      <c r="F3508" s="24"/>
      <c r="H3508" s="52"/>
      <c r="L3508" s="51"/>
    </row>
    <row r="3509" spans="3:12" ht="21" customHeight="1" x14ac:dyDescent="0.2">
      <c r="C3509" s="128" t="str">
        <f>IF(AND(D3509="",A3509=""),"",IF(ISBLANK(A3509)," ",VLOOKUP(A3509,'Tabla de equipos'!$B$3:$D$107,3,FALSE)))</f>
        <v/>
      </c>
      <c r="E3509" s="130" t="str">
        <f t="shared" si="55"/>
        <v/>
      </c>
      <c r="F3509" s="24"/>
      <c r="H3509" s="52"/>
      <c r="L3509" s="51"/>
    </row>
    <row r="3510" spans="3:12" ht="21" customHeight="1" x14ac:dyDescent="0.2">
      <c r="C3510" s="128" t="str">
        <f>IF(AND(D3510="",A3510=""),"",IF(ISBLANK(A3510)," ",VLOOKUP(A3510,'Tabla de equipos'!$B$3:$D$107,3,FALSE)))</f>
        <v/>
      </c>
      <c r="E3510" s="130" t="str">
        <f t="shared" si="55"/>
        <v/>
      </c>
      <c r="F3510" s="24"/>
      <c r="H3510" s="52"/>
      <c r="L3510" s="51"/>
    </row>
    <row r="3511" spans="3:12" ht="21" customHeight="1" x14ac:dyDescent="0.2">
      <c r="C3511" s="128" t="str">
        <f>IF(AND(D3511="",A3511=""),"",IF(ISBLANK(A3511)," ",VLOOKUP(A3511,'Tabla de equipos'!$B$3:$D$107,3,FALSE)))</f>
        <v/>
      </c>
      <c r="E3511" s="130" t="str">
        <f t="shared" si="55"/>
        <v/>
      </c>
      <c r="F3511" s="24"/>
      <c r="H3511" s="52"/>
      <c r="L3511" s="51"/>
    </row>
    <row r="3512" spans="3:12" ht="21" customHeight="1" x14ac:dyDescent="0.2">
      <c r="C3512" s="128" t="str">
        <f>IF(AND(D3512="",A3512=""),"",IF(ISBLANK(A3512)," ",VLOOKUP(A3512,'Tabla de equipos'!$B$3:$D$107,3,FALSE)))</f>
        <v/>
      </c>
      <c r="E3512" s="130" t="str">
        <f t="shared" si="55"/>
        <v/>
      </c>
      <c r="F3512" s="24"/>
      <c r="H3512" s="52"/>
      <c r="L3512" s="51"/>
    </row>
    <row r="3513" spans="3:12" ht="21" customHeight="1" x14ac:dyDescent="0.2">
      <c r="C3513" s="128" t="str">
        <f>IF(AND(D3513="",A3513=""),"",IF(ISBLANK(A3513)," ",VLOOKUP(A3513,'Tabla de equipos'!$B$3:$D$107,3,FALSE)))</f>
        <v/>
      </c>
      <c r="E3513" s="130" t="str">
        <f t="shared" si="55"/>
        <v/>
      </c>
      <c r="F3513" s="24"/>
      <c r="H3513" s="52"/>
      <c r="L3513" s="51"/>
    </row>
    <row r="3514" spans="3:12" ht="21" customHeight="1" x14ac:dyDescent="0.2">
      <c r="C3514" s="128" t="str">
        <f>IF(AND(D3514="",A3514=""),"",IF(ISBLANK(A3514)," ",VLOOKUP(A3514,'Tabla de equipos'!$B$3:$D$107,3,FALSE)))</f>
        <v/>
      </c>
      <c r="E3514" s="130" t="str">
        <f t="shared" si="55"/>
        <v/>
      </c>
      <c r="F3514" s="24"/>
      <c r="H3514" s="52"/>
      <c r="L3514" s="51"/>
    </row>
    <row r="3515" spans="3:12" ht="21" customHeight="1" x14ac:dyDescent="0.2">
      <c r="C3515" s="128" t="str">
        <f>IF(AND(D3515="",A3515=""),"",IF(ISBLANK(A3515)," ",VLOOKUP(A3515,'Tabla de equipos'!$B$3:$D$107,3,FALSE)))</f>
        <v/>
      </c>
      <c r="E3515" s="130" t="str">
        <f t="shared" si="55"/>
        <v/>
      </c>
      <c r="F3515" s="24"/>
      <c r="H3515" s="52"/>
      <c r="L3515" s="51"/>
    </row>
    <row r="3516" spans="3:12" ht="21" customHeight="1" x14ac:dyDescent="0.2">
      <c r="C3516" s="128" t="str">
        <f>IF(AND(D3516="",A3516=""),"",IF(ISBLANK(A3516)," ",VLOOKUP(A3516,'Tabla de equipos'!$B$3:$D$107,3,FALSE)))</f>
        <v/>
      </c>
      <c r="E3516" s="130" t="str">
        <f t="shared" si="55"/>
        <v/>
      </c>
      <c r="F3516" s="24"/>
      <c r="H3516" s="52"/>
      <c r="L3516" s="51"/>
    </row>
    <row r="3517" spans="3:12" ht="21" customHeight="1" x14ac:dyDescent="0.2">
      <c r="C3517" s="128" t="str">
        <f>IF(AND(D3517="",A3517=""),"",IF(ISBLANK(A3517)," ",VLOOKUP(A3517,'Tabla de equipos'!$B$3:$D$107,3,FALSE)))</f>
        <v/>
      </c>
      <c r="E3517" s="130" t="str">
        <f t="shared" si="55"/>
        <v/>
      </c>
      <c r="F3517" s="24"/>
      <c r="H3517" s="52"/>
      <c r="L3517" s="51"/>
    </row>
    <row r="3518" spans="3:12" ht="21" customHeight="1" x14ac:dyDescent="0.2">
      <c r="C3518" s="128" t="str">
        <f>IF(AND(D3518="",A3518=""),"",IF(ISBLANK(A3518)," ",VLOOKUP(A3518,'Tabla de equipos'!$B$3:$D$107,3,FALSE)))</f>
        <v/>
      </c>
      <c r="E3518" s="130" t="str">
        <f t="shared" si="55"/>
        <v/>
      </c>
      <c r="F3518" s="24"/>
      <c r="H3518" s="52"/>
      <c r="L3518" s="51"/>
    </row>
    <row r="3519" spans="3:12" ht="21" customHeight="1" x14ac:dyDescent="0.2">
      <c r="C3519" s="128" t="str">
        <f>IF(AND(D3519="",A3519=""),"",IF(ISBLANK(A3519)," ",VLOOKUP(A3519,'Tabla de equipos'!$B$3:$D$107,3,FALSE)))</f>
        <v/>
      </c>
      <c r="E3519" s="130" t="str">
        <f t="shared" si="55"/>
        <v/>
      </c>
      <c r="F3519" s="24"/>
      <c r="H3519" s="52"/>
      <c r="L3519" s="51"/>
    </row>
    <row r="3520" spans="3:12" ht="21" customHeight="1" x14ac:dyDescent="0.2">
      <c r="C3520" s="128" t="str">
        <f>IF(AND(D3520="",A3520=""),"",IF(ISBLANK(A3520)," ",VLOOKUP(A3520,'Tabla de equipos'!$B$3:$D$107,3,FALSE)))</f>
        <v/>
      </c>
      <c r="E3520" s="130" t="str">
        <f t="shared" si="55"/>
        <v/>
      </c>
      <c r="F3520" s="24"/>
      <c r="H3520" s="52"/>
      <c r="L3520" s="51"/>
    </row>
    <row r="3521" spans="3:12" ht="21" customHeight="1" x14ac:dyDescent="0.2">
      <c r="C3521" s="128" t="str">
        <f>IF(AND(D3521="",A3521=""),"",IF(ISBLANK(A3521)," ",VLOOKUP(A3521,'Tabla de equipos'!$B$3:$D$107,3,FALSE)))</f>
        <v/>
      </c>
      <c r="E3521" s="130" t="str">
        <f t="shared" si="55"/>
        <v/>
      </c>
      <c r="F3521" s="24"/>
      <c r="H3521" s="52"/>
      <c r="L3521" s="51"/>
    </row>
    <row r="3522" spans="3:12" ht="21" customHeight="1" x14ac:dyDescent="0.2">
      <c r="C3522" s="128" t="str">
        <f>IF(AND(D3522="",A3522=""),"",IF(ISBLANK(A3522)," ",VLOOKUP(A3522,'Tabla de equipos'!$B$3:$D$107,3,FALSE)))</f>
        <v/>
      </c>
      <c r="E3522" s="130" t="str">
        <f t="shared" si="55"/>
        <v/>
      </c>
      <c r="F3522" s="24"/>
      <c r="H3522" s="52"/>
      <c r="L3522" s="51"/>
    </row>
    <row r="3523" spans="3:12" ht="21" customHeight="1" x14ac:dyDescent="0.2">
      <c r="C3523" s="128" t="str">
        <f>IF(AND(D3523="",A3523=""),"",IF(ISBLANK(A3523)," ",VLOOKUP(A3523,'Tabla de equipos'!$B$3:$D$107,3,FALSE)))</f>
        <v/>
      </c>
      <c r="E3523" s="130" t="str">
        <f t="shared" si="55"/>
        <v/>
      </c>
      <c r="F3523" s="24"/>
      <c r="H3523" s="52"/>
      <c r="L3523" s="51"/>
    </row>
    <row r="3524" spans="3:12" ht="21" customHeight="1" x14ac:dyDescent="0.2">
      <c r="C3524" s="128" t="str">
        <f>IF(AND(D3524="",A3524=""),"",IF(ISBLANK(A3524)," ",VLOOKUP(A3524,'Tabla de equipos'!$B$3:$D$107,3,FALSE)))</f>
        <v/>
      </c>
      <c r="E3524" s="130" t="str">
        <f t="shared" si="55"/>
        <v/>
      </c>
      <c r="F3524" s="24"/>
      <c r="H3524" s="52"/>
      <c r="L3524" s="51"/>
    </row>
    <row r="3525" spans="3:12" ht="21" customHeight="1" x14ac:dyDescent="0.2">
      <c r="C3525" s="128" t="str">
        <f>IF(AND(D3525="",A3525=""),"",IF(ISBLANK(A3525)," ",VLOOKUP(A3525,'Tabla de equipos'!$B$3:$D$107,3,FALSE)))</f>
        <v/>
      </c>
      <c r="E3525" s="130" t="str">
        <f t="shared" si="55"/>
        <v/>
      </c>
      <c r="F3525" s="24"/>
      <c r="H3525" s="52"/>
      <c r="L3525" s="51"/>
    </row>
    <row r="3526" spans="3:12" ht="21" customHeight="1" x14ac:dyDescent="0.2">
      <c r="C3526" s="128" t="str">
        <f>IF(AND(D3526="",A3526=""),"",IF(ISBLANK(A3526)," ",VLOOKUP(A3526,'Tabla de equipos'!$B$3:$D$107,3,FALSE)))</f>
        <v/>
      </c>
      <c r="E3526" s="130" t="str">
        <f t="shared" si="55"/>
        <v/>
      </c>
      <c r="F3526" s="24"/>
      <c r="H3526" s="52"/>
      <c r="L3526" s="51"/>
    </row>
    <row r="3527" spans="3:12" ht="21" customHeight="1" x14ac:dyDescent="0.2">
      <c r="C3527" s="128" t="str">
        <f>IF(AND(D3527="",A3527=""),"",IF(ISBLANK(A3527)," ",VLOOKUP(A3527,'Tabla de equipos'!$B$3:$D$107,3,FALSE)))</f>
        <v/>
      </c>
      <c r="E3527" s="130" t="str">
        <f t="shared" si="55"/>
        <v/>
      </c>
      <c r="F3527" s="24"/>
      <c r="H3527" s="52"/>
      <c r="L3527" s="51"/>
    </row>
    <row r="3528" spans="3:12" ht="21" customHeight="1" x14ac:dyDescent="0.2">
      <c r="C3528" s="128" t="str">
        <f>IF(AND(D3528="",A3528=""),"",IF(ISBLANK(A3528)," ",VLOOKUP(A3528,'Tabla de equipos'!$B$3:$D$107,3,FALSE)))</f>
        <v/>
      </c>
      <c r="E3528" s="130" t="str">
        <f t="shared" si="55"/>
        <v/>
      </c>
      <c r="F3528" s="24"/>
      <c r="H3528" s="52"/>
      <c r="L3528" s="51"/>
    </row>
    <row r="3529" spans="3:12" ht="21" customHeight="1" x14ac:dyDescent="0.2">
      <c r="C3529" s="128" t="str">
        <f>IF(AND(D3529="",A3529=""),"",IF(ISBLANK(A3529)," ",VLOOKUP(A3529,'Tabla de equipos'!$B$3:$D$107,3,FALSE)))</f>
        <v/>
      </c>
      <c r="E3529" s="130" t="str">
        <f t="shared" si="55"/>
        <v/>
      </c>
      <c r="F3529" s="24"/>
      <c r="H3529" s="52"/>
      <c r="L3529" s="51"/>
    </row>
    <row r="3530" spans="3:12" ht="21" customHeight="1" x14ac:dyDescent="0.2">
      <c r="C3530" s="128" t="str">
        <f>IF(AND(D3530="",A3530=""),"",IF(ISBLANK(A3530)," ",VLOOKUP(A3530,'Tabla de equipos'!$B$3:$D$107,3,FALSE)))</f>
        <v/>
      </c>
      <c r="E3530" s="130" t="str">
        <f t="shared" si="55"/>
        <v/>
      </c>
      <c r="F3530" s="24"/>
      <c r="H3530" s="52"/>
      <c r="L3530" s="51"/>
    </row>
    <row r="3531" spans="3:12" ht="21" customHeight="1" x14ac:dyDescent="0.2">
      <c r="C3531" s="128" t="str">
        <f>IF(AND(D3531="",A3531=""),"",IF(ISBLANK(A3531)," ",VLOOKUP(A3531,'Tabla de equipos'!$B$3:$D$107,3,FALSE)))</f>
        <v/>
      </c>
      <c r="E3531" s="130" t="str">
        <f t="shared" si="55"/>
        <v/>
      </c>
      <c r="F3531" s="24"/>
      <c r="H3531" s="52"/>
      <c r="L3531" s="51"/>
    </row>
    <row r="3532" spans="3:12" ht="21" customHeight="1" x14ac:dyDescent="0.2">
      <c r="C3532" s="128" t="str">
        <f>IF(AND(D3532="",A3532=""),"",IF(ISBLANK(A3532)," ",VLOOKUP(A3532,'Tabla de equipos'!$B$3:$D$107,3,FALSE)))</f>
        <v/>
      </c>
      <c r="E3532" s="130" t="str">
        <f t="shared" si="55"/>
        <v/>
      </c>
      <c r="F3532" s="24"/>
      <c r="H3532" s="52"/>
      <c r="L3532" s="51"/>
    </row>
    <row r="3533" spans="3:12" ht="21" customHeight="1" x14ac:dyDescent="0.2">
      <c r="C3533" s="128" t="str">
        <f>IF(AND(D3533="",A3533=""),"",IF(ISBLANK(A3533)," ",VLOOKUP(A3533,'Tabla de equipos'!$B$3:$D$107,3,FALSE)))</f>
        <v/>
      </c>
      <c r="E3533" s="130" t="str">
        <f t="shared" si="55"/>
        <v/>
      </c>
      <c r="F3533" s="24"/>
      <c r="H3533" s="52"/>
      <c r="L3533" s="51"/>
    </row>
    <row r="3534" spans="3:12" ht="21" customHeight="1" x14ac:dyDescent="0.2">
      <c r="C3534" s="128" t="str">
        <f>IF(AND(D3534="",A3534=""),"",IF(ISBLANK(A3534)," ",VLOOKUP(A3534,'Tabla de equipos'!$B$3:$D$107,3,FALSE)))</f>
        <v/>
      </c>
      <c r="E3534" s="130" t="str">
        <f t="shared" si="55"/>
        <v/>
      </c>
      <c r="F3534" s="24"/>
      <c r="H3534" s="52"/>
      <c r="L3534" s="51"/>
    </row>
    <row r="3535" spans="3:12" ht="21" customHeight="1" x14ac:dyDescent="0.2">
      <c r="C3535" s="128" t="str">
        <f>IF(AND(D3535="",A3535=""),"",IF(ISBLANK(A3535)," ",VLOOKUP(A3535,'Tabla de equipos'!$B$3:$D$107,3,FALSE)))</f>
        <v/>
      </c>
      <c r="E3535" s="130" t="str">
        <f t="shared" si="55"/>
        <v/>
      </c>
      <c r="F3535" s="24"/>
      <c r="H3535" s="52"/>
      <c r="L3535" s="51"/>
    </row>
    <row r="3536" spans="3:12" ht="21" customHeight="1" x14ac:dyDescent="0.2">
      <c r="C3536" s="128" t="str">
        <f>IF(AND(D3536="",A3536=""),"",IF(ISBLANK(A3536)," ",VLOOKUP(A3536,'Tabla de equipos'!$B$3:$D$107,3,FALSE)))</f>
        <v/>
      </c>
      <c r="E3536" s="130" t="str">
        <f t="shared" si="55"/>
        <v/>
      </c>
      <c r="F3536" s="24"/>
      <c r="H3536" s="52"/>
      <c r="L3536" s="51"/>
    </row>
    <row r="3537" spans="3:12" ht="21" customHeight="1" x14ac:dyDescent="0.2">
      <c r="C3537" s="128" t="str">
        <f>IF(AND(D3537="",A3537=""),"",IF(ISBLANK(A3537)," ",VLOOKUP(A3537,'Tabla de equipos'!$B$3:$D$107,3,FALSE)))</f>
        <v/>
      </c>
      <c r="E3537" s="130" t="str">
        <f t="shared" si="55"/>
        <v/>
      </c>
      <c r="F3537" s="24"/>
      <c r="H3537" s="52"/>
      <c r="L3537" s="51"/>
    </row>
    <row r="3538" spans="3:12" ht="21" customHeight="1" x14ac:dyDescent="0.2">
      <c r="C3538" s="128" t="str">
        <f>IF(AND(D3538="",A3538=""),"",IF(ISBLANK(A3538)," ",VLOOKUP(A3538,'Tabla de equipos'!$B$3:$D$107,3,FALSE)))</f>
        <v/>
      </c>
      <c r="E3538" s="130" t="str">
        <f t="shared" ref="E3538:E3601" si="56">IF(AND(D3538="",A3538=""),"",IF(AND(A3538="",D3538&gt;0),"Falta especificar equipo/soporte",IF(AND(D3538&gt;0,A3538&lt;&gt;""),"","Falta incluir unidades")))</f>
        <v/>
      </c>
      <c r="F3538" s="24"/>
      <c r="H3538" s="52"/>
      <c r="L3538" s="51"/>
    </row>
    <row r="3539" spans="3:12" ht="21" customHeight="1" x14ac:dyDescent="0.2">
      <c r="C3539" s="128" t="str">
        <f>IF(AND(D3539="",A3539=""),"",IF(ISBLANK(A3539)," ",VLOOKUP(A3539,'Tabla de equipos'!$B$3:$D$107,3,FALSE)))</f>
        <v/>
      </c>
      <c r="E3539" s="130" t="str">
        <f t="shared" si="56"/>
        <v/>
      </c>
      <c r="F3539" s="24"/>
      <c r="H3539" s="52"/>
      <c r="L3539" s="51"/>
    </row>
    <row r="3540" spans="3:12" ht="21" customHeight="1" x14ac:dyDescent="0.2">
      <c r="C3540" s="128" t="str">
        <f>IF(AND(D3540="",A3540=""),"",IF(ISBLANK(A3540)," ",VLOOKUP(A3540,'Tabla de equipos'!$B$3:$D$107,3,FALSE)))</f>
        <v/>
      </c>
      <c r="E3540" s="130" t="str">
        <f t="shared" si="56"/>
        <v/>
      </c>
      <c r="F3540" s="24"/>
      <c r="H3540" s="52"/>
      <c r="L3540" s="51"/>
    </row>
    <row r="3541" spans="3:12" ht="21" customHeight="1" x14ac:dyDescent="0.2">
      <c r="C3541" s="128" t="str">
        <f>IF(AND(D3541="",A3541=""),"",IF(ISBLANK(A3541)," ",VLOOKUP(A3541,'Tabla de equipos'!$B$3:$D$107,3,FALSE)))</f>
        <v/>
      </c>
      <c r="E3541" s="130" t="str">
        <f t="shared" si="56"/>
        <v/>
      </c>
      <c r="F3541" s="24"/>
      <c r="H3541" s="52"/>
      <c r="L3541" s="51"/>
    </row>
    <row r="3542" spans="3:12" ht="21" customHeight="1" x14ac:dyDescent="0.2">
      <c r="C3542" s="128" t="str">
        <f>IF(AND(D3542="",A3542=""),"",IF(ISBLANK(A3542)," ",VLOOKUP(A3542,'Tabla de equipos'!$B$3:$D$107,3,FALSE)))</f>
        <v/>
      </c>
      <c r="E3542" s="130" t="str">
        <f t="shared" si="56"/>
        <v/>
      </c>
      <c r="F3542" s="24"/>
      <c r="H3542" s="52"/>
      <c r="L3542" s="51"/>
    </row>
    <row r="3543" spans="3:12" ht="21" customHeight="1" x14ac:dyDescent="0.2">
      <c r="C3543" s="128" t="str">
        <f>IF(AND(D3543="",A3543=""),"",IF(ISBLANK(A3543)," ",VLOOKUP(A3543,'Tabla de equipos'!$B$3:$D$107,3,FALSE)))</f>
        <v/>
      </c>
      <c r="E3543" s="130" t="str">
        <f t="shared" si="56"/>
        <v/>
      </c>
      <c r="F3543" s="24"/>
      <c r="H3543" s="52"/>
      <c r="L3543" s="51"/>
    </row>
    <row r="3544" spans="3:12" ht="21" customHeight="1" x14ac:dyDescent="0.2">
      <c r="C3544" s="128" t="str">
        <f>IF(AND(D3544="",A3544=""),"",IF(ISBLANK(A3544)," ",VLOOKUP(A3544,'Tabla de equipos'!$B$3:$D$107,3,FALSE)))</f>
        <v/>
      </c>
      <c r="E3544" s="130" t="str">
        <f t="shared" si="56"/>
        <v/>
      </c>
      <c r="F3544" s="24"/>
      <c r="H3544" s="52"/>
      <c r="L3544" s="51"/>
    </row>
    <row r="3545" spans="3:12" ht="21" customHeight="1" x14ac:dyDescent="0.2">
      <c r="C3545" s="128" t="str">
        <f>IF(AND(D3545="",A3545=""),"",IF(ISBLANK(A3545)," ",VLOOKUP(A3545,'Tabla de equipos'!$B$3:$D$107,3,FALSE)))</f>
        <v/>
      </c>
      <c r="E3545" s="130" t="str">
        <f t="shared" si="56"/>
        <v/>
      </c>
      <c r="F3545" s="24"/>
      <c r="H3545" s="52"/>
      <c r="L3545" s="51"/>
    </row>
    <row r="3546" spans="3:12" ht="21" customHeight="1" x14ac:dyDescent="0.2">
      <c r="C3546" s="128" t="str">
        <f>IF(AND(D3546="",A3546=""),"",IF(ISBLANK(A3546)," ",VLOOKUP(A3546,'Tabla de equipos'!$B$3:$D$107,3,FALSE)))</f>
        <v/>
      </c>
      <c r="E3546" s="130" t="str">
        <f t="shared" si="56"/>
        <v/>
      </c>
      <c r="F3546" s="24"/>
      <c r="H3546" s="52"/>
      <c r="L3546" s="51"/>
    </row>
    <row r="3547" spans="3:12" ht="21" customHeight="1" x14ac:dyDescent="0.2">
      <c r="C3547" s="128" t="str">
        <f>IF(AND(D3547="",A3547=""),"",IF(ISBLANK(A3547)," ",VLOOKUP(A3547,'Tabla de equipos'!$B$3:$D$107,3,FALSE)))</f>
        <v/>
      </c>
      <c r="E3547" s="130" t="str">
        <f t="shared" si="56"/>
        <v/>
      </c>
      <c r="F3547" s="24"/>
      <c r="H3547" s="52"/>
      <c r="L3547" s="51"/>
    </row>
    <row r="3548" spans="3:12" ht="21" customHeight="1" x14ac:dyDescent="0.2">
      <c r="C3548" s="128" t="str">
        <f>IF(AND(D3548="",A3548=""),"",IF(ISBLANK(A3548)," ",VLOOKUP(A3548,'Tabla de equipos'!$B$3:$D$107,3,FALSE)))</f>
        <v/>
      </c>
      <c r="E3548" s="130" t="str">
        <f t="shared" si="56"/>
        <v/>
      </c>
      <c r="F3548" s="24"/>
      <c r="H3548" s="52"/>
      <c r="L3548" s="51"/>
    </row>
    <row r="3549" spans="3:12" ht="21" customHeight="1" x14ac:dyDescent="0.2">
      <c r="C3549" s="128" t="str">
        <f>IF(AND(D3549="",A3549=""),"",IF(ISBLANK(A3549)," ",VLOOKUP(A3549,'Tabla de equipos'!$B$3:$D$107,3,FALSE)))</f>
        <v/>
      </c>
      <c r="E3549" s="130" t="str">
        <f t="shared" si="56"/>
        <v/>
      </c>
      <c r="F3549" s="24"/>
      <c r="H3549" s="52"/>
      <c r="L3549" s="51"/>
    </row>
    <row r="3550" spans="3:12" ht="21" customHeight="1" x14ac:dyDescent="0.2">
      <c r="C3550" s="128" t="str">
        <f>IF(AND(D3550="",A3550=""),"",IF(ISBLANK(A3550)," ",VLOOKUP(A3550,'Tabla de equipos'!$B$3:$D$107,3,FALSE)))</f>
        <v/>
      </c>
      <c r="E3550" s="130" t="str">
        <f t="shared" si="56"/>
        <v/>
      </c>
      <c r="F3550" s="24"/>
      <c r="H3550" s="52"/>
      <c r="L3550" s="51"/>
    </row>
    <row r="3551" spans="3:12" ht="21" customHeight="1" x14ac:dyDescent="0.2">
      <c r="C3551" s="128" t="str">
        <f>IF(AND(D3551="",A3551=""),"",IF(ISBLANK(A3551)," ",VLOOKUP(A3551,'Tabla de equipos'!$B$3:$D$107,3,FALSE)))</f>
        <v/>
      </c>
      <c r="E3551" s="130" t="str">
        <f t="shared" si="56"/>
        <v/>
      </c>
      <c r="F3551" s="24"/>
      <c r="H3551" s="52"/>
      <c r="L3551" s="51"/>
    </row>
    <row r="3552" spans="3:12" ht="21" customHeight="1" x14ac:dyDescent="0.2">
      <c r="C3552" s="128" t="str">
        <f>IF(AND(D3552="",A3552=""),"",IF(ISBLANK(A3552)," ",VLOOKUP(A3552,'Tabla de equipos'!$B$3:$D$107,3,FALSE)))</f>
        <v/>
      </c>
      <c r="E3552" s="130" t="str">
        <f t="shared" si="56"/>
        <v/>
      </c>
      <c r="F3552" s="24"/>
      <c r="H3552" s="52"/>
      <c r="L3552" s="51"/>
    </row>
    <row r="3553" spans="3:12" ht="21" customHeight="1" x14ac:dyDescent="0.2">
      <c r="C3553" s="128" t="str">
        <f>IF(AND(D3553="",A3553=""),"",IF(ISBLANK(A3553)," ",VLOOKUP(A3553,'Tabla de equipos'!$B$3:$D$107,3,FALSE)))</f>
        <v/>
      </c>
      <c r="E3553" s="130" t="str">
        <f t="shared" si="56"/>
        <v/>
      </c>
      <c r="F3553" s="24"/>
      <c r="H3553" s="52"/>
      <c r="L3553" s="51"/>
    </row>
    <row r="3554" spans="3:12" ht="21" customHeight="1" x14ac:dyDescent="0.2">
      <c r="C3554" s="128" t="str">
        <f>IF(AND(D3554="",A3554=""),"",IF(ISBLANK(A3554)," ",VLOOKUP(A3554,'Tabla de equipos'!$B$3:$D$107,3,FALSE)))</f>
        <v/>
      </c>
      <c r="E3554" s="130" t="str">
        <f t="shared" si="56"/>
        <v/>
      </c>
      <c r="F3554" s="24"/>
      <c r="H3554" s="52"/>
      <c r="L3554" s="51"/>
    </row>
    <row r="3555" spans="3:12" ht="21" customHeight="1" x14ac:dyDescent="0.2">
      <c r="C3555" s="128" t="str">
        <f>IF(AND(D3555="",A3555=""),"",IF(ISBLANK(A3555)," ",VLOOKUP(A3555,'Tabla de equipos'!$B$3:$D$107,3,FALSE)))</f>
        <v/>
      </c>
      <c r="E3555" s="130" t="str">
        <f t="shared" si="56"/>
        <v/>
      </c>
      <c r="F3555" s="24"/>
      <c r="H3555" s="52"/>
      <c r="L3555" s="51"/>
    </row>
    <row r="3556" spans="3:12" ht="21" customHeight="1" x14ac:dyDescent="0.2">
      <c r="C3556" s="128" t="str">
        <f>IF(AND(D3556="",A3556=""),"",IF(ISBLANK(A3556)," ",VLOOKUP(A3556,'Tabla de equipos'!$B$3:$D$107,3,FALSE)))</f>
        <v/>
      </c>
      <c r="E3556" s="130" t="str">
        <f t="shared" si="56"/>
        <v/>
      </c>
      <c r="F3556" s="24"/>
      <c r="H3556" s="52"/>
      <c r="L3556" s="51"/>
    </row>
    <row r="3557" spans="3:12" ht="21" customHeight="1" x14ac:dyDescent="0.2">
      <c r="C3557" s="128" t="str">
        <f>IF(AND(D3557="",A3557=""),"",IF(ISBLANK(A3557)," ",VLOOKUP(A3557,'Tabla de equipos'!$B$3:$D$107,3,FALSE)))</f>
        <v/>
      </c>
      <c r="E3557" s="130" t="str">
        <f t="shared" si="56"/>
        <v/>
      </c>
      <c r="F3557" s="24"/>
      <c r="H3557" s="52"/>
      <c r="L3557" s="51"/>
    </row>
    <row r="3558" spans="3:12" ht="21" customHeight="1" x14ac:dyDescent="0.2">
      <c r="C3558" s="128" t="str">
        <f>IF(AND(D3558="",A3558=""),"",IF(ISBLANK(A3558)," ",VLOOKUP(A3558,'Tabla de equipos'!$B$3:$D$107,3,FALSE)))</f>
        <v/>
      </c>
      <c r="E3558" s="130" t="str">
        <f t="shared" si="56"/>
        <v/>
      </c>
      <c r="F3558" s="24"/>
      <c r="H3558" s="52"/>
      <c r="L3558" s="51"/>
    </row>
    <row r="3559" spans="3:12" ht="21" customHeight="1" x14ac:dyDescent="0.2">
      <c r="C3559" s="128" t="str">
        <f>IF(AND(D3559="",A3559=""),"",IF(ISBLANK(A3559)," ",VLOOKUP(A3559,'Tabla de equipos'!$B$3:$D$107,3,FALSE)))</f>
        <v/>
      </c>
      <c r="E3559" s="130" t="str">
        <f t="shared" si="56"/>
        <v/>
      </c>
      <c r="F3559" s="24"/>
      <c r="H3559" s="52"/>
      <c r="L3559" s="51"/>
    </row>
    <row r="3560" spans="3:12" ht="21" customHeight="1" x14ac:dyDescent="0.2">
      <c r="C3560" s="128" t="str">
        <f>IF(AND(D3560="",A3560=""),"",IF(ISBLANK(A3560)," ",VLOOKUP(A3560,'Tabla de equipos'!$B$3:$D$107,3,FALSE)))</f>
        <v/>
      </c>
      <c r="E3560" s="130" t="str">
        <f t="shared" si="56"/>
        <v/>
      </c>
      <c r="F3560" s="24"/>
      <c r="H3560" s="52"/>
      <c r="L3560" s="51"/>
    </row>
    <row r="3561" spans="3:12" ht="21" customHeight="1" x14ac:dyDescent="0.2">
      <c r="C3561" s="128" t="str">
        <f>IF(AND(D3561="",A3561=""),"",IF(ISBLANK(A3561)," ",VLOOKUP(A3561,'Tabla de equipos'!$B$3:$D$107,3,FALSE)))</f>
        <v/>
      </c>
      <c r="E3561" s="130" t="str">
        <f t="shared" si="56"/>
        <v/>
      </c>
      <c r="F3561" s="24"/>
      <c r="H3561" s="52"/>
      <c r="L3561" s="51"/>
    </row>
    <row r="3562" spans="3:12" ht="21" customHeight="1" x14ac:dyDescent="0.2">
      <c r="C3562" s="128" t="str">
        <f>IF(AND(D3562="",A3562=""),"",IF(ISBLANK(A3562)," ",VLOOKUP(A3562,'Tabla de equipos'!$B$3:$D$107,3,FALSE)))</f>
        <v/>
      </c>
      <c r="E3562" s="130" t="str">
        <f t="shared" si="56"/>
        <v/>
      </c>
      <c r="F3562" s="24"/>
      <c r="H3562" s="52"/>
      <c r="L3562" s="51"/>
    </row>
    <row r="3563" spans="3:12" ht="21" customHeight="1" x14ac:dyDescent="0.2">
      <c r="C3563" s="128" t="str">
        <f>IF(AND(D3563="",A3563=""),"",IF(ISBLANK(A3563)," ",VLOOKUP(A3563,'Tabla de equipos'!$B$3:$D$107,3,FALSE)))</f>
        <v/>
      </c>
      <c r="E3563" s="130" t="str">
        <f t="shared" si="56"/>
        <v/>
      </c>
      <c r="F3563" s="24"/>
      <c r="H3563" s="52"/>
      <c r="L3563" s="51"/>
    </row>
    <row r="3564" spans="3:12" ht="21" customHeight="1" x14ac:dyDescent="0.2">
      <c r="C3564" s="128" t="str">
        <f>IF(AND(D3564="",A3564=""),"",IF(ISBLANK(A3564)," ",VLOOKUP(A3564,'Tabla de equipos'!$B$3:$D$107,3,FALSE)))</f>
        <v/>
      </c>
      <c r="E3564" s="130" t="str">
        <f t="shared" si="56"/>
        <v/>
      </c>
      <c r="F3564" s="24"/>
      <c r="H3564" s="52"/>
      <c r="L3564" s="51"/>
    </row>
    <row r="3565" spans="3:12" ht="21" customHeight="1" x14ac:dyDescent="0.2">
      <c r="C3565" s="128" t="str">
        <f>IF(AND(D3565="",A3565=""),"",IF(ISBLANK(A3565)," ",VLOOKUP(A3565,'Tabla de equipos'!$B$3:$D$107,3,FALSE)))</f>
        <v/>
      </c>
      <c r="E3565" s="130" t="str">
        <f t="shared" si="56"/>
        <v/>
      </c>
      <c r="F3565" s="24"/>
      <c r="H3565" s="52"/>
      <c r="L3565" s="51"/>
    </row>
    <row r="3566" spans="3:12" ht="21" customHeight="1" x14ac:dyDescent="0.2">
      <c r="C3566" s="128" t="str">
        <f>IF(AND(D3566="",A3566=""),"",IF(ISBLANK(A3566)," ",VLOOKUP(A3566,'Tabla de equipos'!$B$3:$D$107,3,FALSE)))</f>
        <v/>
      </c>
      <c r="E3566" s="130" t="str">
        <f t="shared" si="56"/>
        <v/>
      </c>
      <c r="F3566" s="24"/>
      <c r="H3566" s="52"/>
      <c r="L3566" s="51"/>
    </row>
    <row r="3567" spans="3:12" ht="21" customHeight="1" x14ac:dyDescent="0.2">
      <c r="C3567" s="128" t="str">
        <f>IF(AND(D3567="",A3567=""),"",IF(ISBLANK(A3567)," ",VLOOKUP(A3567,'Tabla de equipos'!$B$3:$D$107,3,FALSE)))</f>
        <v/>
      </c>
      <c r="E3567" s="130" t="str">
        <f t="shared" si="56"/>
        <v/>
      </c>
      <c r="F3567" s="24"/>
      <c r="H3567" s="52"/>
      <c r="L3567" s="51"/>
    </row>
    <row r="3568" spans="3:12" ht="21" customHeight="1" x14ac:dyDescent="0.2">
      <c r="C3568" s="128" t="str">
        <f>IF(AND(D3568="",A3568=""),"",IF(ISBLANK(A3568)," ",VLOOKUP(A3568,'Tabla de equipos'!$B$3:$D$107,3,FALSE)))</f>
        <v/>
      </c>
      <c r="E3568" s="130" t="str">
        <f t="shared" si="56"/>
        <v/>
      </c>
      <c r="F3568" s="24"/>
      <c r="H3568" s="52"/>
      <c r="L3568" s="51"/>
    </row>
    <row r="3569" spans="3:12" ht="21" customHeight="1" x14ac:dyDescent="0.2">
      <c r="C3569" s="128" t="str">
        <f>IF(AND(D3569="",A3569=""),"",IF(ISBLANK(A3569)," ",VLOOKUP(A3569,'Tabla de equipos'!$B$3:$D$107,3,FALSE)))</f>
        <v/>
      </c>
      <c r="E3569" s="130" t="str">
        <f t="shared" si="56"/>
        <v/>
      </c>
      <c r="F3569" s="24"/>
      <c r="H3569" s="52"/>
      <c r="L3569" s="51"/>
    </row>
    <row r="3570" spans="3:12" ht="21" customHeight="1" x14ac:dyDescent="0.2">
      <c r="C3570" s="128" t="str">
        <f>IF(AND(D3570="",A3570=""),"",IF(ISBLANK(A3570)," ",VLOOKUP(A3570,'Tabla de equipos'!$B$3:$D$107,3,FALSE)))</f>
        <v/>
      </c>
      <c r="E3570" s="130" t="str">
        <f t="shared" si="56"/>
        <v/>
      </c>
      <c r="F3570" s="24"/>
      <c r="H3570" s="52"/>
      <c r="L3570" s="51"/>
    </row>
    <row r="3571" spans="3:12" ht="21" customHeight="1" x14ac:dyDescent="0.2">
      <c r="C3571" s="128" t="str">
        <f>IF(AND(D3571="",A3571=""),"",IF(ISBLANK(A3571)," ",VLOOKUP(A3571,'Tabla de equipos'!$B$3:$D$107,3,FALSE)))</f>
        <v/>
      </c>
      <c r="E3571" s="130" t="str">
        <f t="shared" si="56"/>
        <v/>
      </c>
      <c r="F3571" s="24"/>
      <c r="H3571" s="52"/>
      <c r="L3571" s="51"/>
    </row>
    <row r="3572" spans="3:12" ht="21" customHeight="1" x14ac:dyDescent="0.2">
      <c r="C3572" s="128" t="str">
        <f>IF(AND(D3572="",A3572=""),"",IF(ISBLANK(A3572)," ",VLOOKUP(A3572,'Tabla de equipos'!$B$3:$D$107,3,FALSE)))</f>
        <v/>
      </c>
      <c r="E3572" s="130" t="str">
        <f t="shared" si="56"/>
        <v/>
      </c>
      <c r="F3572" s="24"/>
      <c r="H3572" s="52"/>
      <c r="L3572" s="51"/>
    </row>
    <row r="3573" spans="3:12" ht="21" customHeight="1" x14ac:dyDescent="0.2">
      <c r="C3573" s="128" t="str">
        <f>IF(AND(D3573="",A3573=""),"",IF(ISBLANK(A3573)," ",VLOOKUP(A3573,'Tabla de equipos'!$B$3:$D$107,3,FALSE)))</f>
        <v/>
      </c>
      <c r="E3573" s="130" t="str">
        <f t="shared" si="56"/>
        <v/>
      </c>
      <c r="F3573" s="24"/>
      <c r="H3573" s="52"/>
      <c r="L3573" s="51"/>
    </row>
    <row r="3574" spans="3:12" ht="21" customHeight="1" x14ac:dyDescent="0.2">
      <c r="C3574" s="128" t="str">
        <f>IF(AND(D3574="",A3574=""),"",IF(ISBLANK(A3574)," ",VLOOKUP(A3574,'Tabla de equipos'!$B$3:$D$107,3,FALSE)))</f>
        <v/>
      </c>
      <c r="E3574" s="130" t="str">
        <f t="shared" si="56"/>
        <v/>
      </c>
      <c r="F3574" s="24"/>
      <c r="H3574" s="52"/>
      <c r="L3574" s="51"/>
    </row>
    <row r="3575" spans="3:12" ht="21" customHeight="1" x14ac:dyDescent="0.2">
      <c r="C3575" s="128" t="str">
        <f>IF(AND(D3575="",A3575=""),"",IF(ISBLANK(A3575)," ",VLOOKUP(A3575,'Tabla de equipos'!$B$3:$D$107,3,FALSE)))</f>
        <v/>
      </c>
      <c r="E3575" s="130" t="str">
        <f t="shared" si="56"/>
        <v/>
      </c>
      <c r="F3575" s="24"/>
      <c r="H3575" s="52"/>
      <c r="L3575" s="51"/>
    </row>
    <row r="3576" spans="3:12" ht="21" customHeight="1" x14ac:dyDescent="0.2">
      <c r="C3576" s="128" t="str">
        <f>IF(AND(D3576="",A3576=""),"",IF(ISBLANK(A3576)," ",VLOOKUP(A3576,'Tabla de equipos'!$B$3:$D$107,3,FALSE)))</f>
        <v/>
      </c>
      <c r="E3576" s="130" t="str">
        <f t="shared" si="56"/>
        <v/>
      </c>
      <c r="F3576" s="24"/>
      <c r="H3576" s="52"/>
      <c r="L3576" s="51"/>
    </row>
    <row r="3577" spans="3:12" ht="21" customHeight="1" x14ac:dyDescent="0.2">
      <c r="C3577" s="128" t="str">
        <f>IF(AND(D3577="",A3577=""),"",IF(ISBLANK(A3577)," ",VLOOKUP(A3577,'Tabla de equipos'!$B$3:$D$107,3,FALSE)))</f>
        <v/>
      </c>
      <c r="E3577" s="130" t="str">
        <f t="shared" si="56"/>
        <v/>
      </c>
      <c r="F3577" s="24"/>
      <c r="H3577" s="52"/>
      <c r="L3577" s="51"/>
    </row>
    <row r="3578" spans="3:12" ht="21" customHeight="1" x14ac:dyDescent="0.2">
      <c r="C3578" s="128" t="str">
        <f>IF(AND(D3578="",A3578=""),"",IF(ISBLANK(A3578)," ",VLOOKUP(A3578,'Tabla de equipos'!$B$3:$D$107,3,FALSE)))</f>
        <v/>
      </c>
      <c r="E3578" s="130" t="str">
        <f t="shared" si="56"/>
        <v/>
      </c>
      <c r="F3578" s="24"/>
      <c r="H3578" s="52"/>
      <c r="L3578" s="51"/>
    </row>
    <row r="3579" spans="3:12" ht="21" customHeight="1" x14ac:dyDescent="0.2">
      <c r="C3579" s="128" t="str">
        <f>IF(AND(D3579="",A3579=""),"",IF(ISBLANK(A3579)," ",VLOOKUP(A3579,'Tabla de equipos'!$B$3:$D$107,3,FALSE)))</f>
        <v/>
      </c>
      <c r="E3579" s="130" t="str">
        <f t="shared" si="56"/>
        <v/>
      </c>
      <c r="F3579" s="24"/>
      <c r="H3579" s="52"/>
      <c r="L3579" s="51"/>
    </row>
    <row r="3580" spans="3:12" ht="21" customHeight="1" x14ac:dyDescent="0.2">
      <c r="C3580" s="128" t="str">
        <f>IF(AND(D3580="",A3580=""),"",IF(ISBLANK(A3580)," ",VLOOKUP(A3580,'Tabla de equipos'!$B$3:$D$107,3,FALSE)))</f>
        <v/>
      </c>
      <c r="E3580" s="130" t="str">
        <f t="shared" si="56"/>
        <v/>
      </c>
      <c r="F3580" s="24"/>
      <c r="H3580" s="52"/>
      <c r="L3580" s="51"/>
    </row>
    <row r="3581" spans="3:12" ht="21" customHeight="1" x14ac:dyDescent="0.2">
      <c r="C3581" s="128" t="str">
        <f>IF(AND(D3581="",A3581=""),"",IF(ISBLANK(A3581)," ",VLOOKUP(A3581,'Tabla de equipos'!$B$3:$D$107,3,FALSE)))</f>
        <v/>
      </c>
      <c r="E3581" s="130" t="str">
        <f t="shared" si="56"/>
        <v/>
      </c>
      <c r="F3581" s="24"/>
      <c r="H3581" s="52"/>
      <c r="L3581" s="51"/>
    </row>
    <row r="3582" spans="3:12" ht="21" customHeight="1" x14ac:dyDescent="0.2">
      <c r="C3582" s="128" t="str">
        <f>IF(AND(D3582="",A3582=""),"",IF(ISBLANK(A3582)," ",VLOOKUP(A3582,'Tabla de equipos'!$B$3:$D$107,3,FALSE)))</f>
        <v/>
      </c>
      <c r="E3582" s="130" t="str">
        <f t="shared" si="56"/>
        <v/>
      </c>
      <c r="F3582" s="24"/>
      <c r="H3582" s="52"/>
      <c r="L3582" s="51"/>
    </row>
    <row r="3583" spans="3:12" ht="21" customHeight="1" x14ac:dyDescent="0.2">
      <c r="C3583" s="128" t="str">
        <f>IF(AND(D3583="",A3583=""),"",IF(ISBLANK(A3583)," ",VLOOKUP(A3583,'Tabla de equipos'!$B$3:$D$107,3,FALSE)))</f>
        <v/>
      </c>
      <c r="E3583" s="130" t="str">
        <f t="shared" si="56"/>
        <v/>
      </c>
      <c r="F3583" s="24"/>
      <c r="H3583" s="52"/>
      <c r="L3583" s="51"/>
    </row>
    <row r="3584" spans="3:12" ht="21" customHeight="1" x14ac:dyDescent="0.2">
      <c r="C3584" s="128" t="str">
        <f>IF(AND(D3584="",A3584=""),"",IF(ISBLANK(A3584)," ",VLOOKUP(A3584,'Tabla de equipos'!$B$3:$D$107,3,FALSE)))</f>
        <v/>
      </c>
      <c r="E3584" s="130" t="str">
        <f t="shared" si="56"/>
        <v/>
      </c>
      <c r="F3584" s="24"/>
      <c r="H3584" s="52"/>
      <c r="L3584" s="51"/>
    </row>
    <row r="3585" spans="3:12" ht="21" customHeight="1" x14ac:dyDescent="0.2">
      <c r="C3585" s="128" t="str">
        <f>IF(AND(D3585="",A3585=""),"",IF(ISBLANK(A3585)," ",VLOOKUP(A3585,'Tabla de equipos'!$B$3:$D$107,3,FALSE)))</f>
        <v/>
      </c>
      <c r="E3585" s="130" t="str">
        <f t="shared" si="56"/>
        <v/>
      </c>
      <c r="F3585" s="24"/>
      <c r="H3585" s="52"/>
      <c r="L3585" s="51"/>
    </row>
    <row r="3586" spans="3:12" ht="21" customHeight="1" x14ac:dyDescent="0.2">
      <c r="C3586" s="128" t="str">
        <f>IF(AND(D3586="",A3586=""),"",IF(ISBLANK(A3586)," ",VLOOKUP(A3586,'Tabla de equipos'!$B$3:$D$107,3,FALSE)))</f>
        <v/>
      </c>
      <c r="E3586" s="130" t="str">
        <f t="shared" si="56"/>
        <v/>
      </c>
      <c r="F3586" s="24"/>
      <c r="H3586" s="52"/>
      <c r="L3586" s="51"/>
    </row>
    <row r="3587" spans="3:12" ht="21" customHeight="1" x14ac:dyDescent="0.2">
      <c r="C3587" s="128" t="str">
        <f>IF(AND(D3587="",A3587=""),"",IF(ISBLANK(A3587)," ",VLOOKUP(A3587,'Tabla de equipos'!$B$3:$D$107,3,FALSE)))</f>
        <v/>
      </c>
      <c r="E3587" s="130" t="str">
        <f t="shared" si="56"/>
        <v/>
      </c>
      <c r="F3587" s="24"/>
      <c r="H3587" s="52"/>
      <c r="L3587" s="51"/>
    </row>
    <row r="3588" spans="3:12" ht="21" customHeight="1" x14ac:dyDescent="0.2">
      <c r="C3588" s="128" t="str">
        <f>IF(AND(D3588="",A3588=""),"",IF(ISBLANK(A3588)," ",VLOOKUP(A3588,'Tabla de equipos'!$B$3:$D$107,3,FALSE)))</f>
        <v/>
      </c>
      <c r="E3588" s="130" t="str">
        <f t="shared" si="56"/>
        <v/>
      </c>
      <c r="F3588" s="24"/>
      <c r="H3588" s="52"/>
      <c r="L3588" s="51"/>
    </row>
    <row r="3589" spans="3:12" ht="21" customHeight="1" x14ac:dyDescent="0.2">
      <c r="C3589" s="128" t="str">
        <f>IF(AND(D3589="",A3589=""),"",IF(ISBLANK(A3589)," ",VLOOKUP(A3589,'Tabla de equipos'!$B$3:$D$107,3,FALSE)))</f>
        <v/>
      </c>
      <c r="E3589" s="130" t="str">
        <f t="shared" si="56"/>
        <v/>
      </c>
      <c r="F3589" s="24"/>
      <c r="H3589" s="52"/>
      <c r="L3589" s="51"/>
    </row>
    <row r="3590" spans="3:12" ht="21" customHeight="1" x14ac:dyDescent="0.2">
      <c r="C3590" s="128" t="str">
        <f>IF(AND(D3590="",A3590=""),"",IF(ISBLANK(A3590)," ",VLOOKUP(A3590,'Tabla de equipos'!$B$3:$D$107,3,FALSE)))</f>
        <v/>
      </c>
      <c r="E3590" s="130" t="str">
        <f t="shared" si="56"/>
        <v/>
      </c>
      <c r="F3590" s="24"/>
      <c r="H3590" s="52"/>
      <c r="L3590" s="51"/>
    </row>
    <row r="3591" spans="3:12" ht="21" customHeight="1" x14ac:dyDescent="0.2">
      <c r="C3591" s="128" t="str">
        <f>IF(AND(D3591="",A3591=""),"",IF(ISBLANK(A3591)," ",VLOOKUP(A3591,'Tabla de equipos'!$B$3:$D$107,3,FALSE)))</f>
        <v/>
      </c>
      <c r="E3591" s="130" t="str">
        <f t="shared" si="56"/>
        <v/>
      </c>
      <c r="F3591" s="24"/>
      <c r="H3591" s="52"/>
      <c r="L3591" s="51"/>
    </row>
    <row r="3592" spans="3:12" ht="21" customHeight="1" x14ac:dyDescent="0.2">
      <c r="C3592" s="128" t="str">
        <f>IF(AND(D3592="",A3592=""),"",IF(ISBLANK(A3592)," ",VLOOKUP(A3592,'Tabla de equipos'!$B$3:$D$107,3,FALSE)))</f>
        <v/>
      </c>
      <c r="E3592" s="130" t="str">
        <f t="shared" si="56"/>
        <v/>
      </c>
      <c r="F3592" s="24"/>
      <c r="H3592" s="52"/>
      <c r="L3592" s="51"/>
    </row>
    <row r="3593" spans="3:12" ht="21" customHeight="1" x14ac:dyDescent="0.2">
      <c r="C3593" s="128" t="str">
        <f>IF(AND(D3593="",A3593=""),"",IF(ISBLANK(A3593)," ",VLOOKUP(A3593,'Tabla de equipos'!$B$3:$D$107,3,FALSE)))</f>
        <v/>
      </c>
      <c r="E3593" s="130" t="str">
        <f t="shared" si="56"/>
        <v/>
      </c>
      <c r="F3593" s="24"/>
      <c r="H3593" s="52"/>
      <c r="L3593" s="51"/>
    </row>
    <row r="3594" spans="3:12" ht="21" customHeight="1" x14ac:dyDescent="0.2">
      <c r="C3594" s="128" t="str">
        <f>IF(AND(D3594="",A3594=""),"",IF(ISBLANK(A3594)," ",VLOOKUP(A3594,'Tabla de equipos'!$B$3:$D$107,3,FALSE)))</f>
        <v/>
      </c>
      <c r="E3594" s="130" t="str">
        <f t="shared" si="56"/>
        <v/>
      </c>
      <c r="F3594" s="24"/>
      <c r="H3594" s="52"/>
      <c r="L3594" s="51"/>
    </row>
    <row r="3595" spans="3:12" ht="21" customHeight="1" x14ac:dyDescent="0.2">
      <c r="C3595" s="128" t="str">
        <f>IF(AND(D3595="",A3595=""),"",IF(ISBLANK(A3595)," ",VLOOKUP(A3595,'Tabla de equipos'!$B$3:$D$107,3,FALSE)))</f>
        <v/>
      </c>
      <c r="E3595" s="130" t="str">
        <f t="shared" si="56"/>
        <v/>
      </c>
      <c r="F3595" s="24"/>
      <c r="H3595" s="52"/>
      <c r="L3595" s="51"/>
    </row>
    <row r="3596" spans="3:12" ht="21" customHeight="1" x14ac:dyDescent="0.2">
      <c r="C3596" s="128" t="str">
        <f>IF(AND(D3596="",A3596=""),"",IF(ISBLANK(A3596)," ",VLOOKUP(A3596,'Tabla de equipos'!$B$3:$D$107,3,FALSE)))</f>
        <v/>
      </c>
      <c r="E3596" s="130" t="str">
        <f t="shared" si="56"/>
        <v/>
      </c>
      <c r="F3596" s="24"/>
      <c r="H3596" s="52"/>
      <c r="L3596" s="51"/>
    </row>
    <row r="3597" spans="3:12" ht="21" customHeight="1" x14ac:dyDescent="0.2">
      <c r="C3597" s="128" t="str">
        <f>IF(AND(D3597="",A3597=""),"",IF(ISBLANK(A3597)," ",VLOOKUP(A3597,'Tabla de equipos'!$B$3:$D$107,3,FALSE)))</f>
        <v/>
      </c>
      <c r="E3597" s="130" t="str">
        <f t="shared" si="56"/>
        <v/>
      </c>
      <c r="F3597" s="24"/>
      <c r="H3597" s="52"/>
      <c r="L3597" s="51"/>
    </row>
    <row r="3598" spans="3:12" ht="21" customHeight="1" x14ac:dyDescent="0.2">
      <c r="C3598" s="128" t="str">
        <f>IF(AND(D3598="",A3598=""),"",IF(ISBLANK(A3598)," ",VLOOKUP(A3598,'Tabla de equipos'!$B$3:$D$107,3,FALSE)))</f>
        <v/>
      </c>
      <c r="E3598" s="130" t="str">
        <f t="shared" si="56"/>
        <v/>
      </c>
      <c r="F3598" s="24"/>
      <c r="H3598" s="52"/>
      <c r="L3598" s="51"/>
    </row>
    <row r="3599" spans="3:12" ht="21" customHeight="1" x14ac:dyDescent="0.2">
      <c r="C3599" s="128" t="str">
        <f>IF(AND(D3599="",A3599=""),"",IF(ISBLANK(A3599)," ",VLOOKUP(A3599,'Tabla de equipos'!$B$3:$D$107,3,FALSE)))</f>
        <v/>
      </c>
      <c r="E3599" s="130" t="str">
        <f t="shared" si="56"/>
        <v/>
      </c>
      <c r="F3599" s="24"/>
      <c r="H3599" s="52"/>
      <c r="L3599" s="51"/>
    </row>
    <row r="3600" spans="3:12" ht="21" customHeight="1" x14ac:dyDescent="0.2">
      <c r="C3600" s="128" t="str">
        <f>IF(AND(D3600="",A3600=""),"",IF(ISBLANK(A3600)," ",VLOOKUP(A3600,'Tabla de equipos'!$B$3:$D$107,3,FALSE)))</f>
        <v/>
      </c>
      <c r="E3600" s="130" t="str">
        <f t="shared" si="56"/>
        <v/>
      </c>
      <c r="F3600" s="24"/>
      <c r="H3600" s="52"/>
      <c r="L3600" s="51"/>
    </row>
    <row r="3601" spans="3:12" ht="21" customHeight="1" x14ac:dyDescent="0.2">
      <c r="C3601" s="128" t="str">
        <f>IF(AND(D3601="",A3601=""),"",IF(ISBLANK(A3601)," ",VLOOKUP(A3601,'Tabla de equipos'!$B$3:$D$107,3,FALSE)))</f>
        <v/>
      </c>
      <c r="E3601" s="130" t="str">
        <f t="shared" si="56"/>
        <v/>
      </c>
      <c r="F3601" s="24"/>
      <c r="H3601" s="52"/>
      <c r="L3601" s="51"/>
    </row>
    <row r="3602" spans="3:12" ht="21" customHeight="1" x14ac:dyDescent="0.2">
      <c r="C3602" s="128" t="str">
        <f>IF(AND(D3602="",A3602=""),"",IF(ISBLANK(A3602)," ",VLOOKUP(A3602,'Tabla de equipos'!$B$3:$D$107,3,FALSE)))</f>
        <v/>
      </c>
      <c r="E3602" s="130" t="str">
        <f t="shared" ref="E3602:E3665" si="57">IF(AND(D3602="",A3602=""),"",IF(AND(A3602="",D3602&gt;0),"Falta especificar equipo/soporte",IF(AND(D3602&gt;0,A3602&lt;&gt;""),"","Falta incluir unidades")))</f>
        <v/>
      </c>
      <c r="F3602" s="24"/>
      <c r="H3602" s="52"/>
      <c r="L3602" s="51"/>
    </row>
    <row r="3603" spans="3:12" ht="21" customHeight="1" x14ac:dyDescent="0.2">
      <c r="C3603" s="128" t="str">
        <f>IF(AND(D3603="",A3603=""),"",IF(ISBLANK(A3603)," ",VLOOKUP(A3603,'Tabla de equipos'!$B$3:$D$107,3,FALSE)))</f>
        <v/>
      </c>
      <c r="E3603" s="130" t="str">
        <f t="shared" si="57"/>
        <v/>
      </c>
      <c r="F3603" s="24"/>
      <c r="H3603" s="52"/>
      <c r="L3603" s="51"/>
    </row>
    <row r="3604" spans="3:12" ht="21" customHeight="1" x14ac:dyDescent="0.2">
      <c r="C3604" s="128" t="str">
        <f>IF(AND(D3604="",A3604=""),"",IF(ISBLANK(A3604)," ",VLOOKUP(A3604,'Tabla de equipos'!$B$3:$D$107,3,FALSE)))</f>
        <v/>
      </c>
      <c r="E3604" s="130" t="str">
        <f t="shared" si="57"/>
        <v/>
      </c>
      <c r="F3604" s="24"/>
      <c r="H3604" s="52"/>
      <c r="L3604" s="51"/>
    </row>
    <row r="3605" spans="3:12" ht="21" customHeight="1" x14ac:dyDescent="0.2">
      <c r="C3605" s="128" t="str">
        <f>IF(AND(D3605="",A3605=""),"",IF(ISBLANK(A3605)," ",VLOOKUP(A3605,'Tabla de equipos'!$B$3:$D$107,3,FALSE)))</f>
        <v/>
      </c>
      <c r="E3605" s="130" t="str">
        <f t="shared" si="57"/>
        <v/>
      </c>
      <c r="F3605" s="24"/>
      <c r="H3605" s="52"/>
      <c r="L3605" s="51"/>
    </row>
    <row r="3606" spans="3:12" ht="21" customHeight="1" x14ac:dyDescent="0.2">
      <c r="C3606" s="128" t="str">
        <f>IF(AND(D3606="",A3606=""),"",IF(ISBLANK(A3606)," ",VLOOKUP(A3606,'Tabla de equipos'!$B$3:$D$107,3,FALSE)))</f>
        <v/>
      </c>
      <c r="E3606" s="130" t="str">
        <f t="shared" si="57"/>
        <v/>
      </c>
      <c r="F3606" s="24"/>
      <c r="H3606" s="52"/>
      <c r="L3606" s="51"/>
    </row>
    <row r="3607" spans="3:12" ht="21" customHeight="1" x14ac:dyDescent="0.2">
      <c r="C3607" s="128" t="str">
        <f>IF(AND(D3607="",A3607=""),"",IF(ISBLANK(A3607)," ",VLOOKUP(A3607,'Tabla de equipos'!$B$3:$D$107,3,FALSE)))</f>
        <v/>
      </c>
      <c r="E3607" s="130" t="str">
        <f t="shared" si="57"/>
        <v/>
      </c>
      <c r="F3607" s="24"/>
      <c r="H3607" s="52"/>
      <c r="L3607" s="51"/>
    </row>
    <row r="3608" spans="3:12" ht="21" customHeight="1" x14ac:dyDescent="0.2">
      <c r="C3608" s="128" t="str">
        <f>IF(AND(D3608="",A3608=""),"",IF(ISBLANK(A3608)," ",VLOOKUP(A3608,'Tabla de equipos'!$B$3:$D$107,3,FALSE)))</f>
        <v/>
      </c>
      <c r="E3608" s="130" t="str">
        <f t="shared" si="57"/>
        <v/>
      </c>
      <c r="F3608" s="24"/>
      <c r="H3608" s="52"/>
      <c r="L3608" s="51"/>
    </row>
    <row r="3609" spans="3:12" ht="21" customHeight="1" x14ac:dyDescent="0.2">
      <c r="C3609" s="128" t="str">
        <f>IF(AND(D3609="",A3609=""),"",IF(ISBLANK(A3609)," ",VLOOKUP(A3609,'Tabla de equipos'!$B$3:$D$107,3,FALSE)))</f>
        <v/>
      </c>
      <c r="E3609" s="130" t="str">
        <f t="shared" si="57"/>
        <v/>
      </c>
      <c r="F3609" s="24"/>
      <c r="H3609" s="52"/>
      <c r="L3609" s="51"/>
    </row>
    <row r="3610" spans="3:12" ht="21" customHeight="1" x14ac:dyDescent="0.2">
      <c r="C3610" s="128" t="str">
        <f>IF(AND(D3610="",A3610=""),"",IF(ISBLANK(A3610)," ",VLOOKUP(A3610,'Tabla de equipos'!$B$3:$D$107,3,FALSE)))</f>
        <v/>
      </c>
      <c r="E3610" s="130" t="str">
        <f t="shared" si="57"/>
        <v/>
      </c>
      <c r="F3610" s="24"/>
      <c r="H3610" s="52"/>
      <c r="L3610" s="51"/>
    </row>
    <row r="3611" spans="3:12" ht="21" customHeight="1" x14ac:dyDescent="0.2">
      <c r="C3611" s="128" t="str">
        <f>IF(AND(D3611="",A3611=""),"",IF(ISBLANK(A3611)," ",VLOOKUP(A3611,'Tabla de equipos'!$B$3:$D$107,3,FALSE)))</f>
        <v/>
      </c>
      <c r="E3611" s="130" t="str">
        <f t="shared" si="57"/>
        <v/>
      </c>
      <c r="F3611" s="24"/>
      <c r="H3611" s="52"/>
      <c r="L3611" s="51"/>
    </row>
    <row r="3612" spans="3:12" ht="21" customHeight="1" x14ac:dyDescent="0.2">
      <c r="C3612" s="128" t="str">
        <f>IF(AND(D3612="",A3612=""),"",IF(ISBLANK(A3612)," ",VLOOKUP(A3612,'Tabla de equipos'!$B$3:$D$107,3,FALSE)))</f>
        <v/>
      </c>
      <c r="E3612" s="130" t="str">
        <f t="shared" si="57"/>
        <v/>
      </c>
      <c r="F3612" s="24"/>
      <c r="H3612" s="52"/>
      <c r="L3612" s="51"/>
    </row>
    <row r="3613" spans="3:12" ht="21" customHeight="1" x14ac:dyDescent="0.2">
      <c r="C3613" s="128" t="str">
        <f>IF(AND(D3613="",A3613=""),"",IF(ISBLANK(A3613)," ",VLOOKUP(A3613,'Tabla de equipos'!$B$3:$D$107,3,FALSE)))</f>
        <v/>
      </c>
      <c r="E3613" s="130" t="str">
        <f t="shared" si="57"/>
        <v/>
      </c>
      <c r="F3613" s="24"/>
      <c r="H3613" s="52"/>
      <c r="L3613" s="51"/>
    </row>
    <row r="3614" spans="3:12" ht="21" customHeight="1" x14ac:dyDescent="0.2">
      <c r="C3614" s="128" t="str">
        <f>IF(AND(D3614="",A3614=""),"",IF(ISBLANK(A3614)," ",VLOOKUP(A3614,'Tabla de equipos'!$B$3:$D$107,3,FALSE)))</f>
        <v/>
      </c>
      <c r="E3614" s="130" t="str">
        <f t="shared" si="57"/>
        <v/>
      </c>
      <c r="F3614" s="24"/>
      <c r="H3614" s="52"/>
      <c r="L3614" s="51"/>
    </row>
    <row r="3615" spans="3:12" ht="21" customHeight="1" x14ac:dyDescent="0.2">
      <c r="C3615" s="128" t="str">
        <f>IF(AND(D3615="",A3615=""),"",IF(ISBLANK(A3615)," ",VLOOKUP(A3615,'Tabla de equipos'!$B$3:$D$107,3,FALSE)))</f>
        <v/>
      </c>
      <c r="E3615" s="130" t="str">
        <f t="shared" si="57"/>
        <v/>
      </c>
      <c r="F3615" s="24"/>
      <c r="H3615" s="52"/>
      <c r="L3615" s="51"/>
    </row>
    <row r="3616" spans="3:12" ht="21" customHeight="1" x14ac:dyDescent="0.2">
      <c r="C3616" s="128" t="str">
        <f>IF(AND(D3616="",A3616=""),"",IF(ISBLANK(A3616)," ",VLOOKUP(A3616,'Tabla de equipos'!$B$3:$D$107,3,FALSE)))</f>
        <v/>
      </c>
      <c r="E3616" s="130" t="str">
        <f t="shared" si="57"/>
        <v/>
      </c>
      <c r="F3616" s="24"/>
      <c r="H3616" s="52"/>
      <c r="L3616" s="51"/>
    </row>
    <row r="3617" spans="3:12" ht="21" customHeight="1" x14ac:dyDescent="0.2">
      <c r="C3617" s="128" t="str">
        <f>IF(AND(D3617="",A3617=""),"",IF(ISBLANK(A3617)," ",VLOOKUP(A3617,'Tabla de equipos'!$B$3:$D$107,3,FALSE)))</f>
        <v/>
      </c>
      <c r="E3617" s="130" t="str">
        <f t="shared" si="57"/>
        <v/>
      </c>
      <c r="F3617" s="24"/>
      <c r="H3617" s="52"/>
      <c r="L3617" s="51"/>
    </row>
    <row r="3618" spans="3:12" ht="21" customHeight="1" x14ac:dyDescent="0.2">
      <c r="C3618" s="128" t="str">
        <f>IF(AND(D3618="",A3618=""),"",IF(ISBLANK(A3618)," ",VLOOKUP(A3618,'Tabla de equipos'!$B$3:$D$107,3,FALSE)))</f>
        <v/>
      </c>
      <c r="E3618" s="130" t="str">
        <f t="shared" si="57"/>
        <v/>
      </c>
      <c r="F3618" s="24"/>
      <c r="H3618" s="52"/>
      <c r="L3618" s="51"/>
    </row>
    <row r="3619" spans="3:12" ht="21" customHeight="1" x14ac:dyDescent="0.2">
      <c r="C3619" s="128" t="str">
        <f>IF(AND(D3619="",A3619=""),"",IF(ISBLANK(A3619)," ",VLOOKUP(A3619,'Tabla de equipos'!$B$3:$D$107,3,FALSE)))</f>
        <v/>
      </c>
      <c r="E3619" s="130" t="str">
        <f t="shared" si="57"/>
        <v/>
      </c>
      <c r="F3619" s="24"/>
      <c r="H3619" s="52"/>
      <c r="L3619" s="51"/>
    </row>
    <row r="3620" spans="3:12" ht="21" customHeight="1" x14ac:dyDescent="0.2">
      <c r="C3620" s="128" t="str">
        <f>IF(AND(D3620="",A3620=""),"",IF(ISBLANK(A3620)," ",VLOOKUP(A3620,'Tabla de equipos'!$B$3:$D$107,3,FALSE)))</f>
        <v/>
      </c>
      <c r="E3620" s="130" t="str">
        <f t="shared" si="57"/>
        <v/>
      </c>
      <c r="F3620" s="24"/>
      <c r="H3620" s="52"/>
      <c r="L3620" s="51"/>
    </row>
    <row r="3621" spans="3:12" ht="21" customHeight="1" x14ac:dyDescent="0.2">
      <c r="C3621" s="128" t="str">
        <f>IF(AND(D3621="",A3621=""),"",IF(ISBLANK(A3621)," ",VLOOKUP(A3621,'Tabla de equipos'!$B$3:$D$107,3,FALSE)))</f>
        <v/>
      </c>
      <c r="E3621" s="130" t="str">
        <f t="shared" si="57"/>
        <v/>
      </c>
      <c r="F3621" s="24"/>
      <c r="H3621" s="52"/>
      <c r="L3621" s="51"/>
    </row>
    <row r="3622" spans="3:12" ht="21" customHeight="1" x14ac:dyDescent="0.2">
      <c r="C3622" s="128" t="str">
        <f>IF(AND(D3622="",A3622=""),"",IF(ISBLANK(A3622)," ",VLOOKUP(A3622,'Tabla de equipos'!$B$3:$D$107,3,FALSE)))</f>
        <v/>
      </c>
      <c r="E3622" s="130" t="str">
        <f t="shared" si="57"/>
        <v/>
      </c>
      <c r="F3622" s="24"/>
      <c r="H3622" s="52"/>
      <c r="L3622" s="51"/>
    </row>
    <row r="3623" spans="3:12" ht="21" customHeight="1" x14ac:dyDescent="0.2">
      <c r="C3623" s="128" t="str">
        <f>IF(AND(D3623="",A3623=""),"",IF(ISBLANK(A3623)," ",VLOOKUP(A3623,'Tabla de equipos'!$B$3:$D$107,3,FALSE)))</f>
        <v/>
      </c>
      <c r="E3623" s="130" t="str">
        <f t="shared" si="57"/>
        <v/>
      </c>
      <c r="F3623" s="24"/>
      <c r="H3623" s="52"/>
      <c r="L3623" s="51"/>
    </row>
    <row r="3624" spans="3:12" ht="21" customHeight="1" x14ac:dyDescent="0.2">
      <c r="C3624" s="128" t="str">
        <f>IF(AND(D3624="",A3624=""),"",IF(ISBLANK(A3624)," ",VLOOKUP(A3624,'Tabla de equipos'!$B$3:$D$107,3,FALSE)))</f>
        <v/>
      </c>
      <c r="E3624" s="130" t="str">
        <f t="shared" si="57"/>
        <v/>
      </c>
      <c r="F3624" s="24"/>
      <c r="H3624" s="52"/>
      <c r="L3624" s="51"/>
    </row>
    <row r="3625" spans="3:12" ht="21" customHeight="1" x14ac:dyDescent="0.2">
      <c r="C3625" s="128" t="str">
        <f>IF(AND(D3625="",A3625=""),"",IF(ISBLANK(A3625)," ",VLOOKUP(A3625,'Tabla de equipos'!$B$3:$D$107,3,FALSE)))</f>
        <v/>
      </c>
      <c r="E3625" s="130" t="str">
        <f t="shared" si="57"/>
        <v/>
      </c>
      <c r="F3625" s="24"/>
      <c r="H3625" s="52"/>
      <c r="L3625" s="51"/>
    </row>
    <row r="3626" spans="3:12" ht="21" customHeight="1" x14ac:dyDescent="0.2">
      <c r="C3626" s="128" t="str">
        <f>IF(AND(D3626="",A3626=""),"",IF(ISBLANK(A3626)," ",VLOOKUP(A3626,'Tabla de equipos'!$B$3:$D$107,3,FALSE)))</f>
        <v/>
      </c>
      <c r="E3626" s="130" t="str">
        <f t="shared" si="57"/>
        <v/>
      </c>
      <c r="F3626" s="24"/>
      <c r="H3626" s="52"/>
      <c r="L3626" s="51"/>
    </row>
    <row r="3627" spans="3:12" ht="21" customHeight="1" x14ac:dyDescent="0.2">
      <c r="C3627" s="128" t="str">
        <f>IF(AND(D3627="",A3627=""),"",IF(ISBLANK(A3627)," ",VLOOKUP(A3627,'Tabla de equipos'!$B$3:$D$107,3,FALSE)))</f>
        <v/>
      </c>
      <c r="E3627" s="130" t="str">
        <f t="shared" si="57"/>
        <v/>
      </c>
      <c r="F3627" s="24"/>
      <c r="H3627" s="52"/>
      <c r="L3627" s="51"/>
    </row>
    <row r="3628" spans="3:12" ht="21" customHeight="1" x14ac:dyDescent="0.2">
      <c r="C3628" s="128" t="str">
        <f>IF(AND(D3628="",A3628=""),"",IF(ISBLANK(A3628)," ",VLOOKUP(A3628,'Tabla de equipos'!$B$3:$D$107,3,FALSE)))</f>
        <v/>
      </c>
      <c r="E3628" s="130" t="str">
        <f t="shared" si="57"/>
        <v/>
      </c>
      <c r="F3628" s="24"/>
      <c r="H3628" s="52"/>
      <c r="L3628" s="51"/>
    </row>
    <row r="3629" spans="3:12" ht="21" customHeight="1" x14ac:dyDescent="0.2">
      <c r="C3629" s="128" t="str">
        <f>IF(AND(D3629="",A3629=""),"",IF(ISBLANK(A3629)," ",VLOOKUP(A3629,'Tabla de equipos'!$B$3:$D$107,3,FALSE)))</f>
        <v/>
      </c>
      <c r="E3629" s="130" t="str">
        <f t="shared" si="57"/>
        <v/>
      </c>
      <c r="F3629" s="24"/>
      <c r="H3629" s="52"/>
      <c r="L3629" s="51"/>
    </row>
    <row r="3630" spans="3:12" ht="21" customHeight="1" x14ac:dyDescent="0.2">
      <c r="C3630" s="128" t="str">
        <f>IF(AND(D3630="",A3630=""),"",IF(ISBLANK(A3630)," ",VLOOKUP(A3630,'Tabla de equipos'!$B$3:$D$107,3,FALSE)))</f>
        <v/>
      </c>
      <c r="E3630" s="130" t="str">
        <f t="shared" si="57"/>
        <v/>
      </c>
      <c r="F3630" s="24"/>
      <c r="H3630" s="52"/>
      <c r="L3630" s="51"/>
    </row>
    <row r="3631" spans="3:12" ht="21" customHeight="1" x14ac:dyDescent="0.2">
      <c r="C3631" s="128" t="str">
        <f>IF(AND(D3631="",A3631=""),"",IF(ISBLANK(A3631)," ",VLOOKUP(A3631,'Tabla de equipos'!$B$3:$D$107,3,FALSE)))</f>
        <v/>
      </c>
      <c r="E3631" s="130" t="str">
        <f t="shared" si="57"/>
        <v/>
      </c>
      <c r="F3631" s="24"/>
      <c r="H3631" s="52"/>
      <c r="L3631" s="51"/>
    </row>
    <row r="3632" spans="3:12" ht="21" customHeight="1" x14ac:dyDescent="0.2">
      <c r="C3632" s="128" t="str">
        <f>IF(AND(D3632="",A3632=""),"",IF(ISBLANK(A3632)," ",VLOOKUP(A3632,'Tabla de equipos'!$B$3:$D$107,3,FALSE)))</f>
        <v/>
      </c>
      <c r="E3632" s="130" t="str">
        <f t="shared" si="57"/>
        <v/>
      </c>
      <c r="F3632" s="24"/>
      <c r="H3632" s="52"/>
      <c r="L3632" s="51"/>
    </row>
    <row r="3633" spans="3:12" ht="21" customHeight="1" x14ac:dyDescent="0.2">
      <c r="C3633" s="128" t="str">
        <f>IF(AND(D3633="",A3633=""),"",IF(ISBLANK(A3633)," ",VLOOKUP(A3633,'Tabla de equipos'!$B$3:$D$107,3,FALSE)))</f>
        <v/>
      </c>
      <c r="E3633" s="130" t="str">
        <f t="shared" si="57"/>
        <v/>
      </c>
      <c r="F3633" s="24"/>
      <c r="H3633" s="52"/>
      <c r="L3633" s="51"/>
    </row>
    <row r="3634" spans="3:12" ht="21" customHeight="1" x14ac:dyDescent="0.2">
      <c r="C3634" s="128" t="str">
        <f>IF(AND(D3634="",A3634=""),"",IF(ISBLANK(A3634)," ",VLOOKUP(A3634,'Tabla de equipos'!$B$3:$D$107,3,FALSE)))</f>
        <v/>
      </c>
      <c r="E3634" s="130" t="str">
        <f t="shared" si="57"/>
        <v/>
      </c>
      <c r="F3634" s="24"/>
      <c r="H3634" s="52"/>
      <c r="L3634" s="51"/>
    </row>
    <row r="3635" spans="3:12" ht="21" customHeight="1" x14ac:dyDescent="0.2">
      <c r="C3635" s="128" t="str">
        <f>IF(AND(D3635="",A3635=""),"",IF(ISBLANK(A3635)," ",VLOOKUP(A3635,'Tabla de equipos'!$B$3:$D$107,3,FALSE)))</f>
        <v/>
      </c>
      <c r="E3635" s="130" t="str">
        <f t="shared" si="57"/>
        <v/>
      </c>
      <c r="F3635" s="24"/>
      <c r="H3635" s="52"/>
      <c r="L3635" s="51"/>
    </row>
    <row r="3636" spans="3:12" ht="21" customHeight="1" x14ac:dyDescent="0.2">
      <c r="C3636" s="128" t="str">
        <f>IF(AND(D3636="",A3636=""),"",IF(ISBLANK(A3636)," ",VLOOKUP(A3636,'Tabla de equipos'!$B$3:$D$107,3,FALSE)))</f>
        <v/>
      </c>
      <c r="E3636" s="130" t="str">
        <f t="shared" si="57"/>
        <v/>
      </c>
      <c r="F3636" s="24"/>
      <c r="H3636" s="52"/>
      <c r="L3636" s="51"/>
    </row>
    <row r="3637" spans="3:12" ht="21" customHeight="1" x14ac:dyDescent="0.2">
      <c r="C3637" s="128" t="str">
        <f>IF(AND(D3637="",A3637=""),"",IF(ISBLANK(A3637)," ",VLOOKUP(A3637,'Tabla de equipos'!$B$3:$D$107,3,FALSE)))</f>
        <v/>
      </c>
      <c r="E3637" s="130" t="str">
        <f t="shared" si="57"/>
        <v/>
      </c>
      <c r="F3637" s="24"/>
      <c r="H3637" s="52"/>
      <c r="L3637" s="51"/>
    </row>
    <row r="3638" spans="3:12" ht="21" customHeight="1" x14ac:dyDescent="0.2">
      <c r="C3638" s="128" t="str">
        <f>IF(AND(D3638="",A3638=""),"",IF(ISBLANK(A3638)," ",VLOOKUP(A3638,'Tabla de equipos'!$B$3:$D$107,3,FALSE)))</f>
        <v/>
      </c>
      <c r="E3638" s="130" t="str">
        <f t="shared" si="57"/>
        <v/>
      </c>
      <c r="F3638" s="24"/>
      <c r="H3638" s="52"/>
      <c r="L3638" s="51"/>
    </row>
    <row r="3639" spans="3:12" ht="21" customHeight="1" x14ac:dyDescent="0.2">
      <c r="C3639" s="128" t="str">
        <f>IF(AND(D3639="",A3639=""),"",IF(ISBLANK(A3639)," ",VLOOKUP(A3639,'Tabla de equipos'!$B$3:$D$107,3,FALSE)))</f>
        <v/>
      </c>
      <c r="E3639" s="130" t="str">
        <f t="shared" si="57"/>
        <v/>
      </c>
      <c r="F3639" s="24"/>
      <c r="H3639" s="52"/>
      <c r="L3639" s="51"/>
    </row>
    <row r="3640" spans="3:12" ht="21" customHeight="1" x14ac:dyDescent="0.2">
      <c r="C3640" s="128" t="str">
        <f>IF(AND(D3640="",A3640=""),"",IF(ISBLANK(A3640)," ",VLOOKUP(A3640,'Tabla de equipos'!$B$3:$D$107,3,FALSE)))</f>
        <v/>
      </c>
      <c r="E3640" s="130" t="str">
        <f t="shared" si="57"/>
        <v/>
      </c>
      <c r="F3640" s="24"/>
      <c r="H3640" s="52"/>
      <c r="L3640" s="51"/>
    </row>
    <row r="3641" spans="3:12" ht="21" customHeight="1" x14ac:dyDescent="0.2">
      <c r="C3641" s="128" t="str">
        <f>IF(AND(D3641="",A3641=""),"",IF(ISBLANK(A3641)," ",VLOOKUP(A3641,'Tabla de equipos'!$B$3:$D$107,3,FALSE)))</f>
        <v/>
      </c>
      <c r="E3641" s="130" t="str">
        <f t="shared" si="57"/>
        <v/>
      </c>
      <c r="F3641" s="24"/>
      <c r="H3641" s="52"/>
      <c r="L3641" s="51"/>
    </row>
    <row r="3642" spans="3:12" ht="21" customHeight="1" x14ac:dyDescent="0.2">
      <c r="C3642" s="128" t="str">
        <f>IF(AND(D3642="",A3642=""),"",IF(ISBLANK(A3642)," ",VLOOKUP(A3642,'Tabla de equipos'!$B$3:$D$107,3,FALSE)))</f>
        <v/>
      </c>
      <c r="E3642" s="130" t="str">
        <f t="shared" si="57"/>
        <v/>
      </c>
      <c r="F3642" s="24"/>
      <c r="H3642" s="52"/>
      <c r="L3642" s="51"/>
    </row>
    <row r="3643" spans="3:12" ht="21" customHeight="1" x14ac:dyDescent="0.2">
      <c r="C3643" s="128" t="str">
        <f>IF(AND(D3643="",A3643=""),"",IF(ISBLANK(A3643)," ",VLOOKUP(A3643,'Tabla de equipos'!$B$3:$D$107,3,FALSE)))</f>
        <v/>
      </c>
      <c r="E3643" s="130" t="str">
        <f t="shared" si="57"/>
        <v/>
      </c>
      <c r="F3643" s="24"/>
      <c r="H3643" s="52"/>
      <c r="L3643" s="51"/>
    </row>
    <row r="3644" spans="3:12" ht="21" customHeight="1" x14ac:dyDescent="0.2">
      <c r="C3644" s="128" t="str">
        <f>IF(AND(D3644="",A3644=""),"",IF(ISBLANK(A3644)," ",VLOOKUP(A3644,'Tabla de equipos'!$B$3:$D$107,3,FALSE)))</f>
        <v/>
      </c>
      <c r="E3644" s="130" t="str">
        <f t="shared" si="57"/>
        <v/>
      </c>
      <c r="F3644" s="24"/>
      <c r="H3644" s="52"/>
      <c r="L3644" s="51"/>
    </row>
    <row r="3645" spans="3:12" ht="21" customHeight="1" x14ac:dyDescent="0.2">
      <c r="C3645" s="128" t="str">
        <f>IF(AND(D3645="",A3645=""),"",IF(ISBLANK(A3645)," ",VLOOKUP(A3645,'Tabla de equipos'!$B$3:$D$107,3,FALSE)))</f>
        <v/>
      </c>
      <c r="E3645" s="130" t="str">
        <f t="shared" si="57"/>
        <v/>
      </c>
      <c r="F3645" s="24"/>
      <c r="H3645" s="52"/>
      <c r="L3645" s="51"/>
    </row>
    <row r="3646" spans="3:12" ht="21" customHeight="1" x14ac:dyDescent="0.2">
      <c r="C3646" s="128" t="str">
        <f>IF(AND(D3646="",A3646=""),"",IF(ISBLANK(A3646)," ",VLOOKUP(A3646,'Tabla de equipos'!$B$3:$D$107,3,FALSE)))</f>
        <v/>
      </c>
      <c r="E3646" s="130" t="str">
        <f t="shared" si="57"/>
        <v/>
      </c>
      <c r="F3646" s="24"/>
      <c r="H3646" s="52"/>
      <c r="L3646" s="51"/>
    </row>
    <row r="3647" spans="3:12" ht="21" customHeight="1" x14ac:dyDescent="0.2">
      <c r="C3647" s="128" t="str">
        <f>IF(AND(D3647="",A3647=""),"",IF(ISBLANK(A3647)," ",VLOOKUP(A3647,'Tabla de equipos'!$B$3:$D$107,3,FALSE)))</f>
        <v/>
      </c>
      <c r="E3647" s="130" t="str">
        <f t="shared" si="57"/>
        <v/>
      </c>
      <c r="F3647" s="24"/>
      <c r="H3647" s="52"/>
      <c r="L3647" s="51"/>
    </row>
    <row r="3648" spans="3:12" ht="21" customHeight="1" x14ac:dyDescent="0.2">
      <c r="C3648" s="128" t="str">
        <f>IF(AND(D3648="",A3648=""),"",IF(ISBLANK(A3648)," ",VLOOKUP(A3648,'Tabla de equipos'!$B$3:$D$107,3,FALSE)))</f>
        <v/>
      </c>
      <c r="E3648" s="130" t="str">
        <f t="shared" si="57"/>
        <v/>
      </c>
      <c r="F3648" s="24"/>
      <c r="H3648" s="52"/>
      <c r="L3648" s="51"/>
    </row>
    <row r="3649" spans="3:12" ht="21" customHeight="1" x14ac:dyDescent="0.2">
      <c r="C3649" s="128" t="str">
        <f>IF(AND(D3649="",A3649=""),"",IF(ISBLANK(A3649)," ",VLOOKUP(A3649,'Tabla de equipos'!$B$3:$D$107,3,FALSE)))</f>
        <v/>
      </c>
      <c r="E3649" s="130" t="str">
        <f t="shared" si="57"/>
        <v/>
      </c>
      <c r="F3649" s="24"/>
      <c r="H3649" s="52"/>
      <c r="L3649" s="51"/>
    </row>
    <row r="3650" spans="3:12" ht="21" customHeight="1" x14ac:dyDescent="0.2">
      <c r="C3650" s="128" t="str">
        <f>IF(AND(D3650="",A3650=""),"",IF(ISBLANK(A3650)," ",VLOOKUP(A3650,'Tabla de equipos'!$B$3:$D$107,3,FALSE)))</f>
        <v/>
      </c>
      <c r="E3650" s="130" t="str">
        <f t="shared" si="57"/>
        <v/>
      </c>
      <c r="F3650" s="24"/>
      <c r="H3650" s="52"/>
      <c r="L3650" s="51"/>
    </row>
    <row r="3651" spans="3:12" ht="21" customHeight="1" x14ac:dyDescent="0.2">
      <c r="C3651" s="128" t="str">
        <f>IF(AND(D3651="",A3651=""),"",IF(ISBLANK(A3651)," ",VLOOKUP(A3651,'Tabla de equipos'!$B$3:$D$107,3,FALSE)))</f>
        <v/>
      </c>
      <c r="E3651" s="130" t="str">
        <f t="shared" si="57"/>
        <v/>
      </c>
      <c r="F3651" s="24"/>
      <c r="H3651" s="52"/>
      <c r="L3651" s="51"/>
    </row>
    <row r="3652" spans="3:12" ht="21" customHeight="1" x14ac:dyDescent="0.2">
      <c r="C3652" s="128" t="str">
        <f>IF(AND(D3652="",A3652=""),"",IF(ISBLANK(A3652)," ",VLOOKUP(A3652,'Tabla de equipos'!$B$3:$D$107,3,FALSE)))</f>
        <v/>
      </c>
      <c r="E3652" s="130" t="str">
        <f t="shared" si="57"/>
        <v/>
      </c>
      <c r="F3652" s="24"/>
      <c r="H3652" s="52"/>
      <c r="L3652" s="51"/>
    </row>
    <row r="3653" spans="3:12" ht="21" customHeight="1" x14ac:dyDescent="0.2">
      <c r="C3653" s="128" t="str">
        <f>IF(AND(D3653="",A3653=""),"",IF(ISBLANK(A3653)," ",VLOOKUP(A3653,'Tabla de equipos'!$B$3:$D$107,3,FALSE)))</f>
        <v/>
      </c>
      <c r="E3653" s="130" t="str">
        <f t="shared" si="57"/>
        <v/>
      </c>
      <c r="F3653" s="24"/>
      <c r="H3653" s="52"/>
      <c r="L3653" s="51"/>
    </row>
    <row r="3654" spans="3:12" ht="21" customHeight="1" x14ac:dyDescent="0.2">
      <c r="C3654" s="128" t="str">
        <f>IF(AND(D3654="",A3654=""),"",IF(ISBLANK(A3654)," ",VLOOKUP(A3654,'Tabla de equipos'!$B$3:$D$107,3,FALSE)))</f>
        <v/>
      </c>
      <c r="E3654" s="130" t="str">
        <f t="shared" si="57"/>
        <v/>
      </c>
      <c r="F3654" s="24"/>
      <c r="H3654" s="52"/>
      <c r="L3654" s="51"/>
    </row>
    <row r="3655" spans="3:12" ht="21" customHeight="1" x14ac:dyDescent="0.2">
      <c r="C3655" s="128" t="str">
        <f>IF(AND(D3655="",A3655=""),"",IF(ISBLANK(A3655)," ",VLOOKUP(A3655,'Tabla de equipos'!$B$3:$D$107,3,FALSE)))</f>
        <v/>
      </c>
      <c r="E3655" s="130" t="str">
        <f t="shared" si="57"/>
        <v/>
      </c>
      <c r="F3655" s="24"/>
      <c r="H3655" s="52"/>
      <c r="L3655" s="51"/>
    </row>
    <row r="3656" spans="3:12" ht="21" customHeight="1" x14ac:dyDescent="0.2">
      <c r="C3656" s="128" t="str">
        <f>IF(AND(D3656="",A3656=""),"",IF(ISBLANK(A3656)," ",VLOOKUP(A3656,'Tabla de equipos'!$B$3:$D$107,3,FALSE)))</f>
        <v/>
      </c>
      <c r="E3656" s="130" t="str">
        <f t="shared" si="57"/>
        <v/>
      </c>
      <c r="F3656" s="24"/>
      <c r="H3656" s="52"/>
      <c r="L3656" s="51"/>
    </row>
    <row r="3657" spans="3:12" ht="21" customHeight="1" x14ac:dyDescent="0.2">
      <c r="C3657" s="128" t="str">
        <f>IF(AND(D3657="",A3657=""),"",IF(ISBLANK(A3657)," ",VLOOKUP(A3657,'Tabla de equipos'!$B$3:$D$107,3,FALSE)))</f>
        <v/>
      </c>
      <c r="E3657" s="130" t="str">
        <f t="shared" si="57"/>
        <v/>
      </c>
      <c r="F3657" s="24"/>
      <c r="H3657" s="52"/>
      <c r="L3657" s="51"/>
    </row>
    <row r="3658" spans="3:12" ht="21" customHeight="1" x14ac:dyDescent="0.2">
      <c r="C3658" s="128" t="str">
        <f>IF(AND(D3658="",A3658=""),"",IF(ISBLANK(A3658)," ",VLOOKUP(A3658,'Tabla de equipos'!$B$3:$D$107,3,FALSE)))</f>
        <v/>
      </c>
      <c r="E3658" s="130" t="str">
        <f t="shared" si="57"/>
        <v/>
      </c>
      <c r="F3658" s="24"/>
      <c r="H3658" s="52"/>
      <c r="L3658" s="51"/>
    </row>
    <row r="3659" spans="3:12" ht="21" customHeight="1" x14ac:dyDescent="0.2">
      <c r="C3659" s="128" t="str">
        <f>IF(AND(D3659="",A3659=""),"",IF(ISBLANK(A3659)," ",VLOOKUP(A3659,'Tabla de equipos'!$B$3:$D$107,3,FALSE)))</f>
        <v/>
      </c>
      <c r="E3659" s="130" t="str">
        <f t="shared" si="57"/>
        <v/>
      </c>
      <c r="F3659" s="24"/>
      <c r="H3659" s="52"/>
      <c r="L3659" s="51"/>
    </row>
    <row r="3660" spans="3:12" ht="21" customHeight="1" x14ac:dyDescent="0.2">
      <c r="C3660" s="128" t="str">
        <f>IF(AND(D3660="",A3660=""),"",IF(ISBLANK(A3660)," ",VLOOKUP(A3660,'Tabla de equipos'!$B$3:$D$107,3,FALSE)))</f>
        <v/>
      </c>
      <c r="E3660" s="130" t="str">
        <f t="shared" si="57"/>
        <v/>
      </c>
      <c r="F3660" s="24"/>
      <c r="H3660" s="52"/>
      <c r="L3660" s="51"/>
    </row>
    <row r="3661" spans="3:12" ht="21" customHeight="1" x14ac:dyDescent="0.2">
      <c r="C3661" s="128" t="str">
        <f>IF(AND(D3661="",A3661=""),"",IF(ISBLANK(A3661)," ",VLOOKUP(A3661,'Tabla de equipos'!$B$3:$D$107,3,FALSE)))</f>
        <v/>
      </c>
      <c r="E3661" s="130" t="str">
        <f t="shared" si="57"/>
        <v/>
      </c>
      <c r="F3661" s="24"/>
      <c r="H3661" s="52"/>
      <c r="L3661" s="51"/>
    </row>
    <row r="3662" spans="3:12" ht="21" customHeight="1" x14ac:dyDescent="0.2">
      <c r="C3662" s="128" t="str">
        <f>IF(AND(D3662="",A3662=""),"",IF(ISBLANK(A3662)," ",VLOOKUP(A3662,'Tabla de equipos'!$B$3:$D$107,3,FALSE)))</f>
        <v/>
      </c>
      <c r="E3662" s="130" t="str">
        <f t="shared" si="57"/>
        <v/>
      </c>
      <c r="F3662" s="24"/>
      <c r="H3662" s="52"/>
      <c r="L3662" s="51"/>
    </row>
    <row r="3663" spans="3:12" ht="21" customHeight="1" x14ac:dyDescent="0.2">
      <c r="C3663" s="128" t="str">
        <f>IF(AND(D3663="",A3663=""),"",IF(ISBLANK(A3663)," ",VLOOKUP(A3663,'Tabla de equipos'!$B$3:$D$107,3,FALSE)))</f>
        <v/>
      </c>
      <c r="E3663" s="130" t="str">
        <f t="shared" si="57"/>
        <v/>
      </c>
      <c r="F3663" s="24"/>
      <c r="H3663" s="52"/>
      <c r="L3663" s="51"/>
    </row>
    <row r="3664" spans="3:12" ht="21" customHeight="1" x14ac:dyDescent="0.2">
      <c r="C3664" s="128" t="str">
        <f>IF(AND(D3664="",A3664=""),"",IF(ISBLANK(A3664)," ",VLOOKUP(A3664,'Tabla de equipos'!$B$3:$D$107,3,FALSE)))</f>
        <v/>
      </c>
      <c r="E3664" s="130" t="str">
        <f t="shared" si="57"/>
        <v/>
      </c>
      <c r="F3664" s="24"/>
      <c r="H3664" s="52"/>
      <c r="L3664" s="51"/>
    </row>
    <row r="3665" spans="3:12" ht="21" customHeight="1" x14ac:dyDescent="0.2">
      <c r="C3665" s="128" t="str">
        <f>IF(AND(D3665="",A3665=""),"",IF(ISBLANK(A3665)," ",VLOOKUP(A3665,'Tabla de equipos'!$B$3:$D$107,3,FALSE)))</f>
        <v/>
      </c>
      <c r="E3665" s="130" t="str">
        <f t="shared" si="57"/>
        <v/>
      </c>
      <c r="F3665" s="24"/>
      <c r="H3665" s="52"/>
      <c r="L3665" s="51"/>
    </row>
    <row r="3666" spans="3:12" ht="21" customHeight="1" x14ac:dyDescent="0.2">
      <c r="C3666" s="128" t="str">
        <f>IF(AND(D3666="",A3666=""),"",IF(ISBLANK(A3666)," ",VLOOKUP(A3666,'Tabla de equipos'!$B$3:$D$107,3,FALSE)))</f>
        <v/>
      </c>
      <c r="E3666" s="130" t="str">
        <f t="shared" ref="E3666:E3729" si="58">IF(AND(D3666="",A3666=""),"",IF(AND(A3666="",D3666&gt;0),"Falta especificar equipo/soporte",IF(AND(D3666&gt;0,A3666&lt;&gt;""),"","Falta incluir unidades")))</f>
        <v/>
      </c>
      <c r="F3666" s="24"/>
      <c r="H3666" s="52"/>
      <c r="L3666" s="51"/>
    </row>
    <row r="3667" spans="3:12" ht="21" customHeight="1" x14ac:dyDescent="0.2">
      <c r="C3667" s="128" t="str">
        <f>IF(AND(D3667="",A3667=""),"",IF(ISBLANK(A3667)," ",VLOOKUP(A3667,'Tabla de equipos'!$B$3:$D$107,3,FALSE)))</f>
        <v/>
      </c>
      <c r="E3667" s="130" t="str">
        <f t="shared" si="58"/>
        <v/>
      </c>
      <c r="F3667" s="24"/>
      <c r="H3667" s="52"/>
      <c r="L3667" s="51"/>
    </row>
    <row r="3668" spans="3:12" ht="21" customHeight="1" x14ac:dyDescent="0.2">
      <c r="C3668" s="128" t="str">
        <f>IF(AND(D3668="",A3668=""),"",IF(ISBLANK(A3668)," ",VLOOKUP(A3668,'Tabla de equipos'!$B$3:$D$107,3,FALSE)))</f>
        <v/>
      </c>
      <c r="E3668" s="130" t="str">
        <f t="shared" si="58"/>
        <v/>
      </c>
      <c r="F3668" s="24"/>
      <c r="H3668" s="52"/>
      <c r="L3668" s="51"/>
    </row>
    <row r="3669" spans="3:12" ht="21" customHeight="1" x14ac:dyDescent="0.2">
      <c r="C3669" s="128" t="str">
        <f>IF(AND(D3669="",A3669=""),"",IF(ISBLANK(A3669)," ",VLOOKUP(A3669,'Tabla de equipos'!$B$3:$D$107,3,FALSE)))</f>
        <v/>
      </c>
      <c r="E3669" s="130" t="str">
        <f t="shared" si="58"/>
        <v/>
      </c>
      <c r="F3669" s="24"/>
      <c r="H3669" s="52"/>
      <c r="L3669" s="51"/>
    </row>
    <row r="3670" spans="3:12" ht="21" customHeight="1" x14ac:dyDescent="0.2">
      <c r="C3670" s="128" t="str">
        <f>IF(AND(D3670="",A3670=""),"",IF(ISBLANK(A3670)," ",VLOOKUP(A3670,'Tabla de equipos'!$B$3:$D$107,3,FALSE)))</f>
        <v/>
      </c>
      <c r="E3670" s="130" t="str">
        <f t="shared" si="58"/>
        <v/>
      </c>
      <c r="F3670" s="24"/>
      <c r="H3670" s="52"/>
      <c r="L3670" s="51"/>
    </row>
    <row r="3671" spans="3:12" ht="21" customHeight="1" x14ac:dyDescent="0.2">
      <c r="C3671" s="128" t="str">
        <f>IF(AND(D3671="",A3671=""),"",IF(ISBLANK(A3671)," ",VLOOKUP(A3671,'Tabla de equipos'!$B$3:$D$107,3,FALSE)))</f>
        <v/>
      </c>
      <c r="E3671" s="130" t="str">
        <f t="shared" si="58"/>
        <v/>
      </c>
      <c r="F3671" s="24"/>
      <c r="H3671" s="52"/>
      <c r="L3671" s="51"/>
    </row>
    <row r="3672" spans="3:12" ht="21" customHeight="1" x14ac:dyDescent="0.2">
      <c r="C3672" s="128" t="str">
        <f>IF(AND(D3672="",A3672=""),"",IF(ISBLANK(A3672)," ",VLOOKUP(A3672,'Tabla de equipos'!$B$3:$D$107,3,FALSE)))</f>
        <v/>
      </c>
      <c r="E3672" s="130" t="str">
        <f t="shared" si="58"/>
        <v/>
      </c>
      <c r="F3672" s="24"/>
      <c r="H3672" s="52"/>
      <c r="L3672" s="51"/>
    </row>
    <row r="3673" spans="3:12" ht="21" customHeight="1" x14ac:dyDescent="0.2">
      <c r="C3673" s="128" t="str">
        <f>IF(AND(D3673="",A3673=""),"",IF(ISBLANK(A3673)," ",VLOOKUP(A3673,'Tabla de equipos'!$B$3:$D$107,3,FALSE)))</f>
        <v/>
      </c>
      <c r="E3673" s="130" t="str">
        <f t="shared" si="58"/>
        <v/>
      </c>
      <c r="F3673" s="24"/>
      <c r="H3673" s="52"/>
      <c r="L3673" s="51"/>
    </row>
    <row r="3674" spans="3:12" ht="21" customHeight="1" x14ac:dyDescent="0.2">
      <c r="C3674" s="128" t="str">
        <f>IF(AND(D3674="",A3674=""),"",IF(ISBLANK(A3674)," ",VLOOKUP(A3674,'Tabla de equipos'!$B$3:$D$107,3,FALSE)))</f>
        <v/>
      </c>
      <c r="E3674" s="130" t="str">
        <f t="shared" si="58"/>
        <v/>
      </c>
      <c r="F3674" s="24"/>
      <c r="H3674" s="52"/>
      <c r="L3674" s="51"/>
    </row>
    <row r="3675" spans="3:12" ht="21" customHeight="1" x14ac:dyDescent="0.2">
      <c r="C3675" s="128" t="str">
        <f>IF(AND(D3675="",A3675=""),"",IF(ISBLANK(A3675)," ",VLOOKUP(A3675,'Tabla de equipos'!$B$3:$D$107,3,FALSE)))</f>
        <v/>
      </c>
      <c r="E3675" s="130" t="str">
        <f t="shared" si="58"/>
        <v/>
      </c>
      <c r="F3675" s="24"/>
      <c r="H3675" s="52"/>
      <c r="L3675" s="51"/>
    </row>
    <row r="3676" spans="3:12" ht="21" customHeight="1" x14ac:dyDescent="0.2">
      <c r="C3676" s="128" t="str">
        <f>IF(AND(D3676="",A3676=""),"",IF(ISBLANK(A3676)," ",VLOOKUP(A3676,'Tabla de equipos'!$B$3:$D$107,3,FALSE)))</f>
        <v/>
      </c>
      <c r="E3676" s="130" t="str">
        <f t="shared" si="58"/>
        <v/>
      </c>
      <c r="F3676" s="24"/>
      <c r="H3676" s="52"/>
      <c r="L3676" s="51"/>
    </row>
    <row r="3677" spans="3:12" ht="21" customHeight="1" x14ac:dyDescent="0.2">
      <c r="C3677" s="128" t="str">
        <f>IF(AND(D3677="",A3677=""),"",IF(ISBLANK(A3677)," ",VLOOKUP(A3677,'Tabla de equipos'!$B$3:$D$107,3,FALSE)))</f>
        <v/>
      </c>
      <c r="E3677" s="130" t="str">
        <f t="shared" si="58"/>
        <v/>
      </c>
      <c r="F3677" s="24"/>
      <c r="H3677" s="52"/>
      <c r="L3677" s="51"/>
    </row>
    <row r="3678" spans="3:12" ht="21" customHeight="1" x14ac:dyDescent="0.2">
      <c r="C3678" s="128" t="str">
        <f>IF(AND(D3678="",A3678=""),"",IF(ISBLANK(A3678)," ",VLOOKUP(A3678,'Tabla de equipos'!$B$3:$D$107,3,FALSE)))</f>
        <v/>
      </c>
      <c r="E3678" s="130" t="str">
        <f t="shared" si="58"/>
        <v/>
      </c>
      <c r="F3678" s="24"/>
      <c r="H3678" s="52"/>
      <c r="L3678" s="51"/>
    </row>
    <row r="3679" spans="3:12" ht="21" customHeight="1" x14ac:dyDescent="0.2">
      <c r="C3679" s="128" t="str">
        <f>IF(AND(D3679="",A3679=""),"",IF(ISBLANK(A3679)," ",VLOOKUP(A3679,'Tabla de equipos'!$B$3:$D$107,3,FALSE)))</f>
        <v/>
      </c>
      <c r="E3679" s="130" t="str">
        <f t="shared" si="58"/>
        <v/>
      </c>
      <c r="F3679" s="24"/>
      <c r="H3679" s="52"/>
      <c r="L3679" s="51"/>
    </row>
    <row r="3680" spans="3:12" ht="21" customHeight="1" x14ac:dyDescent="0.2">
      <c r="C3680" s="128" t="str">
        <f>IF(AND(D3680="",A3680=""),"",IF(ISBLANK(A3680)," ",VLOOKUP(A3680,'Tabla de equipos'!$B$3:$D$107,3,FALSE)))</f>
        <v/>
      </c>
      <c r="E3680" s="130" t="str">
        <f t="shared" si="58"/>
        <v/>
      </c>
      <c r="F3680" s="24"/>
      <c r="H3680" s="52"/>
      <c r="L3680" s="51"/>
    </row>
    <row r="3681" spans="3:12" ht="21" customHeight="1" x14ac:dyDescent="0.2">
      <c r="C3681" s="128" t="str">
        <f>IF(AND(D3681="",A3681=""),"",IF(ISBLANK(A3681)," ",VLOOKUP(A3681,'Tabla de equipos'!$B$3:$D$107,3,FALSE)))</f>
        <v/>
      </c>
      <c r="E3681" s="130" t="str">
        <f t="shared" si="58"/>
        <v/>
      </c>
      <c r="F3681" s="24"/>
      <c r="H3681" s="52"/>
      <c r="L3681" s="51"/>
    </row>
    <row r="3682" spans="3:12" ht="21" customHeight="1" x14ac:dyDescent="0.2">
      <c r="C3682" s="128" t="str">
        <f>IF(AND(D3682="",A3682=""),"",IF(ISBLANK(A3682)," ",VLOOKUP(A3682,'Tabla de equipos'!$B$3:$D$107,3,FALSE)))</f>
        <v/>
      </c>
      <c r="E3682" s="130" t="str">
        <f t="shared" si="58"/>
        <v/>
      </c>
      <c r="F3682" s="24"/>
      <c r="H3682" s="52"/>
      <c r="L3682" s="51"/>
    </row>
    <row r="3683" spans="3:12" ht="21" customHeight="1" x14ac:dyDescent="0.2">
      <c r="C3683" s="128" t="str">
        <f>IF(AND(D3683="",A3683=""),"",IF(ISBLANK(A3683)," ",VLOOKUP(A3683,'Tabla de equipos'!$B$3:$D$107,3,FALSE)))</f>
        <v/>
      </c>
      <c r="E3683" s="130" t="str">
        <f t="shared" si="58"/>
        <v/>
      </c>
      <c r="F3683" s="24"/>
      <c r="H3683" s="52"/>
      <c r="L3683" s="51"/>
    </row>
    <row r="3684" spans="3:12" ht="21" customHeight="1" x14ac:dyDescent="0.2">
      <c r="C3684" s="128" t="str">
        <f>IF(AND(D3684="",A3684=""),"",IF(ISBLANK(A3684)," ",VLOOKUP(A3684,'Tabla de equipos'!$B$3:$D$107,3,FALSE)))</f>
        <v/>
      </c>
      <c r="E3684" s="130" t="str">
        <f t="shared" si="58"/>
        <v/>
      </c>
      <c r="F3684" s="24"/>
      <c r="H3684" s="52"/>
      <c r="L3684" s="51"/>
    </row>
    <row r="3685" spans="3:12" ht="21" customHeight="1" x14ac:dyDescent="0.2">
      <c r="C3685" s="128" t="str">
        <f>IF(AND(D3685="",A3685=""),"",IF(ISBLANK(A3685)," ",VLOOKUP(A3685,'Tabla de equipos'!$B$3:$D$107,3,FALSE)))</f>
        <v/>
      </c>
      <c r="E3685" s="130" t="str">
        <f t="shared" si="58"/>
        <v/>
      </c>
      <c r="F3685" s="24"/>
      <c r="H3685" s="52"/>
      <c r="L3685" s="51"/>
    </row>
    <row r="3686" spans="3:12" ht="21" customHeight="1" x14ac:dyDescent="0.2">
      <c r="C3686" s="128" t="str">
        <f>IF(AND(D3686="",A3686=""),"",IF(ISBLANK(A3686)," ",VLOOKUP(A3686,'Tabla de equipos'!$B$3:$D$107,3,FALSE)))</f>
        <v/>
      </c>
      <c r="E3686" s="130" t="str">
        <f t="shared" si="58"/>
        <v/>
      </c>
      <c r="F3686" s="24"/>
      <c r="H3686" s="52"/>
      <c r="L3686" s="51"/>
    </row>
    <row r="3687" spans="3:12" ht="21" customHeight="1" x14ac:dyDescent="0.2">
      <c r="C3687" s="128" t="str">
        <f>IF(AND(D3687="",A3687=""),"",IF(ISBLANK(A3687)," ",VLOOKUP(A3687,'Tabla de equipos'!$B$3:$D$107,3,FALSE)))</f>
        <v/>
      </c>
      <c r="E3687" s="130" t="str">
        <f t="shared" si="58"/>
        <v/>
      </c>
      <c r="F3687" s="24"/>
      <c r="H3687" s="52"/>
      <c r="L3687" s="51"/>
    </row>
    <row r="3688" spans="3:12" ht="21" customHeight="1" x14ac:dyDescent="0.2">
      <c r="C3688" s="128" t="str">
        <f>IF(AND(D3688="",A3688=""),"",IF(ISBLANK(A3688)," ",VLOOKUP(A3688,'Tabla de equipos'!$B$3:$D$107,3,FALSE)))</f>
        <v/>
      </c>
      <c r="E3688" s="130" t="str">
        <f t="shared" si="58"/>
        <v/>
      </c>
      <c r="F3688" s="24"/>
      <c r="H3688" s="52"/>
      <c r="L3688" s="51"/>
    </row>
    <row r="3689" spans="3:12" ht="21" customHeight="1" x14ac:dyDescent="0.2">
      <c r="C3689" s="128" t="str">
        <f>IF(AND(D3689="",A3689=""),"",IF(ISBLANK(A3689)," ",VLOOKUP(A3689,'Tabla de equipos'!$B$3:$D$107,3,FALSE)))</f>
        <v/>
      </c>
      <c r="E3689" s="130" t="str">
        <f t="shared" si="58"/>
        <v/>
      </c>
      <c r="F3689" s="24"/>
      <c r="H3689" s="52"/>
      <c r="L3689" s="51"/>
    </row>
    <row r="3690" spans="3:12" ht="21" customHeight="1" x14ac:dyDescent="0.2">
      <c r="C3690" s="128" t="str">
        <f>IF(AND(D3690="",A3690=""),"",IF(ISBLANK(A3690)," ",VLOOKUP(A3690,'Tabla de equipos'!$B$3:$D$107,3,FALSE)))</f>
        <v/>
      </c>
      <c r="E3690" s="130" t="str">
        <f t="shared" si="58"/>
        <v/>
      </c>
      <c r="F3690" s="24"/>
      <c r="H3690" s="52"/>
      <c r="L3690" s="51"/>
    </row>
    <row r="3691" spans="3:12" ht="21" customHeight="1" x14ac:dyDescent="0.2">
      <c r="C3691" s="128" t="str">
        <f>IF(AND(D3691="",A3691=""),"",IF(ISBLANK(A3691)," ",VLOOKUP(A3691,'Tabla de equipos'!$B$3:$D$107,3,FALSE)))</f>
        <v/>
      </c>
      <c r="E3691" s="130" t="str">
        <f t="shared" si="58"/>
        <v/>
      </c>
      <c r="F3691" s="24"/>
      <c r="H3691" s="52"/>
      <c r="L3691" s="51"/>
    </row>
    <row r="3692" spans="3:12" ht="21" customHeight="1" x14ac:dyDescent="0.2">
      <c r="C3692" s="128" t="str">
        <f>IF(AND(D3692="",A3692=""),"",IF(ISBLANK(A3692)," ",VLOOKUP(A3692,'Tabla de equipos'!$B$3:$D$107,3,FALSE)))</f>
        <v/>
      </c>
      <c r="E3692" s="130" t="str">
        <f t="shared" si="58"/>
        <v/>
      </c>
      <c r="F3692" s="24"/>
      <c r="H3692" s="52"/>
      <c r="L3692" s="51"/>
    </row>
    <row r="3693" spans="3:12" ht="21" customHeight="1" x14ac:dyDescent="0.2">
      <c r="C3693" s="128" t="str">
        <f>IF(AND(D3693="",A3693=""),"",IF(ISBLANK(A3693)," ",VLOOKUP(A3693,'Tabla de equipos'!$B$3:$D$107,3,FALSE)))</f>
        <v/>
      </c>
      <c r="E3693" s="130" t="str">
        <f t="shared" si="58"/>
        <v/>
      </c>
      <c r="F3693" s="24"/>
      <c r="H3693" s="52"/>
      <c r="L3693" s="51"/>
    </row>
    <row r="3694" spans="3:12" ht="21" customHeight="1" x14ac:dyDescent="0.2">
      <c r="C3694" s="128" t="str">
        <f>IF(AND(D3694="",A3694=""),"",IF(ISBLANK(A3694)," ",VLOOKUP(A3694,'Tabla de equipos'!$B$3:$D$107,3,FALSE)))</f>
        <v/>
      </c>
      <c r="E3694" s="130" t="str">
        <f t="shared" si="58"/>
        <v/>
      </c>
      <c r="F3694" s="24"/>
      <c r="H3694" s="52"/>
      <c r="L3694" s="51"/>
    </row>
    <row r="3695" spans="3:12" ht="21" customHeight="1" x14ac:dyDescent="0.2">
      <c r="C3695" s="128" t="str">
        <f>IF(AND(D3695="",A3695=""),"",IF(ISBLANK(A3695)," ",VLOOKUP(A3695,'Tabla de equipos'!$B$3:$D$107,3,FALSE)))</f>
        <v/>
      </c>
      <c r="E3695" s="130" t="str">
        <f t="shared" si="58"/>
        <v/>
      </c>
      <c r="F3695" s="24"/>
      <c r="H3695" s="52"/>
      <c r="L3695" s="51"/>
    </row>
    <row r="3696" spans="3:12" ht="21" customHeight="1" x14ac:dyDescent="0.2">
      <c r="C3696" s="128" t="str">
        <f>IF(AND(D3696="",A3696=""),"",IF(ISBLANK(A3696)," ",VLOOKUP(A3696,'Tabla de equipos'!$B$3:$D$107,3,FALSE)))</f>
        <v/>
      </c>
      <c r="E3696" s="130" t="str">
        <f t="shared" si="58"/>
        <v/>
      </c>
      <c r="F3696" s="24"/>
      <c r="H3696" s="52"/>
      <c r="L3696" s="51"/>
    </row>
    <row r="3697" spans="3:12" ht="21" customHeight="1" x14ac:dyDescent="0.2">
      <c r="C3697" s="128" t="str">
        <f>IF(AND(D3697="",A3697=""),"",IF(ISBLANK(A3697)," ",VLOOKUP(A3697,'Tabla de equipos'!$B$3:$D$107,3,FALSE)))</f>
        <v/>
      </c>
      <c r="E3697" s="130" t="str">
        <f t="shared" si="58"/>
        <v/>
      </c>
      <c r="F3697" s="24"/>
      <c r="H3697" s="52"/>
      <c r="L3697" s="51"/>
    </row>
    <row r="3698" spans="3:12" ht="21" customHeight="1" x14ac:dyDescent="0.2">
      <c r="C3698" s="128" t="str">
        <f>IF(AND(D3698="",A3698=""),"",IF(ISBLANK(A3698)," ",VLOOKUP(A3698,'Tabla de equipos'!$B$3:$D$107,3,FALSE)))</f>
        <v/>
      </c>
      <c r="E3698" s="130" t="str">
        <f t="shared" si="58"/>
        <v/>
      </c>
      <c r="F3698" s="24"/>
      <c r="H3698" s="52"/>
      <c r="L3698" s="51"/>
    </row>
    <row r="3699" spans="3:12" ht="21" customHeight="1" x14ac:dyDescent="0.2">
      <c r="C3699" s="128" t="str">
        <f>IF(AND(D3699="",A3699=""),"",IF(ISBLANK(A3699)," ",VLOOKUP(A3699,'Tabla de equipos'!$B$3:$D$107,3,FALSE)))</f>
        <v/>
      </c>
      <c r="E3699" s="130" t="str">
        <f t="shared" si="58"/>
        <v/>
      </c>
      <c r="F3699" s="24"/>
      <c r="H3699" s="52"/>
      <c r="L3699" s="51"/>
    </row>
    <row r="3700" spans="3:12" ht="21" customHeight="1" x14ac:dyDescent="0.2">
      <c r="C3700" s="128" t="str">
        <f>IF(AND(D3700="",A3700=""),"",IF(ISBLANK(A3700)," ",VLOOKUP(A3700,'Tabla de equipos'!$B$3:$D$107,3,FALSE)))</f>
        <v/>
      </c>
      <c r="E3700" s="130" t="str">
        <f t="shared" si="58"/>
        <v/>
      </c>
      <c r="F3700" s="24"/>
      <c r="H3700" s="52"/>
      <c r="L3700" s="51"/>
    </row>
    <row r="3701" spans="3:12" ht="21" customHeight="1" x14ac:dyDescent="0.2">
      <c r="C3701" s="128" t="str">
        <f>IF(AND(D3701="",A3701=""),"",IF(ISBLANK(A3701)," ",VLOOKUP(A3701,'Tabla de equipos'!$B$3:$D$107,3,FALSE)))</f>
        <v/>
      </c>
      <c r="E3701" s="130" t="str">
        <f t="shared" si="58"/>
        <v/>
      </c>
      <c r="F3701" s="24"/>
      <c r="H3701" s="52"/>
      <c r="L3701" s="51"/>
    </row>
    <row r="3702" spans="3:12" ht="21" customHeight="1" x14ac:dyDescent="0.2">
      <c r="C3702" s="128" t="str">
        <f>IF(AND(D3702="",A3702=""),"",IF(ISBLANK(A3702)," ",VLOOKUP(A3702,'Tabla de equipos'!$B$3:$D$107,3,FALSE)))</f>
        <v/>
      </c>
      <c r="E3702" s="130" t="str">
        <f t="shared" si="58"/>
        <v/>
      </c>
      <c r="F3702" s="24"/>
      <c r="H3702" s="52"/>
      <c r="L3702" s="51"/>
    </row>
    <row r="3703" spans="3:12" ht="21" customHeight="1" x14ac:dyDescent="0.2">
      <c r="C3703" s="128" t="str">
        <f>IF(AND(D3703="",A3703=""),"",IF(ISBLANK(A3703)," ",VLOOKUP(A3703,'Tabla de equipos'!$B$3:$D$107,3,FALSE)))</f>
        <v/>
      </c>
      <c r="E3703" s="130" t="str">
        <f t="shared" si="58"/>
        <v/>
      </c>
      <c r="F3703" s="24"/>
      <c r="H3703" s="52"/>
      <c r="L3703" s="51"/>
    </row>
    <row r="3704" spans="3:12" ht="21" customHeight="1" x14ac:dyDescent="0.2">
      <c r="C3704" s="128" t="str">
        <f>IF(AND(D3704="",A3704=""),"",IF(ISBLANK(A3704)," ",VLOOKUP(A3704,'Tabla de equipos'!$B$3:$D$107,3,FALSE)))</f>
        <v/>
      </c>
      <c r="E3704" s="130" t="str">
        <f t="shared" si="58"/>
        <v/>
      </c>
      <c r="F3704" s="24"/>
      <c r="H3704" s="52"/>
      <c r="L3704" s="51"/>
    </row>
    <row r="3705" spans="3:12" ht="21" customHeight="1" x14ac:dyDescent="0.2">
      <c r="C3705" s="128" t="str">
        <f>IF(AND(D3705="",A3705=""),"",IF(ISBLANK(A3705)," ",VLOOKUP(A3705,'Tabla de equipos'!$B$3:$D$107,3,FALSE)))</f>
        <v/>
      </c>
      <c r="E3705" s="130" t="str">
        <f t="shared" si="58"/>
        <v/>
      </c>
      <c r="F3705" s="24"/>
      <c r="H3705" s="52"/>
      <c r="L3705" s="51"/>
    </row>
    <row r="3706" spans="3:12" ht="21" customHeight="1" x14ac:dyDescent="0.2">
      <c r="C3706" s="128" t="str">
        <f>IF(AND(D3706="",A3706=""),"",IF(ISBLANK(A3706)," ",VLOOKUP(A3706,'Tabla de equipos'!$B$3:$D$107,3,FALSE)))</f>
        <v/>
      </c>
      <c r="E3706" s="130" t="str">
        <f t="shared" si="58"/>
        <v/>
      </c>
      <c r="F3706" s="24"/>
      <c r="H3706" s="52"/>
      <c r="L3706" s="51"/>
    </row>
    <row r="3707" spans="3:12" ht="21" customHeight="1" x14ac:dyDescent="0.2">
      <c r="C3707" s="128" t="str">
        <f>IF(AND(D3707="",A3707=""),"",IF(ISBLANK(A3707)," ",VLOOKUP(A3707,'Tabla de equipos'!$B$3:$D$107,3,FALSE)))</f>
        <v/>
      </c>
      <c r="E3707" s="130" t="str">
        <f t="shared" si="58"/>
        <v/>
      </c>
      <c r="F3707" s="24"/>
      <c r="H3707" s="52"/>
      <c r="L3707" s="51"/>
    </row>
    <row r="3708" spans="3:12" ht="21" customHeight="1" x14ac:dyDescent="0.2">
      <c r="C3708" s="128" t="str">
        <f>IF(AND(D3708="",A3708=""),"",IF(ISBLANK(A3708)," ",VLOOKUP(A3708,'Tabla de equipos'!$B$3:$D$107,3,FALSE)))</f>
        <v/>
      </c>
      <c r="E3708" s="130" t="str">
        <f t="shared" si="58"/>
        <v/>
      </c>
      <c r="F3708" s="24"/>
      <c r="H3708" s="52"/>
      <c r="L3708" s="51"/>
    </row>
    <row r="3709" spans="3:12" ht="21" customHeight="1" x14ac:dyDescent="0.2">
      <c r="C3709" s="128" t="str">
        <f>IF(AND(D3709="",A3709=""),"",IF(ISBLANK(A3709)," ",VLOOKUP(A3709,'Tabla de equipos'!$B$3:$D$107,3,FALSE)))</f>
        <v/>
      </c>
      <c r="E3709" s="130" t="str">
        <f t="shared" si="58"/>
        <v/>
      </c>
      <c r="F3709" s="24"/>
      <c r="H3709" s="52"/>
      <c r="L3709" s="51"/>
    </row>
    <row r="3710" spans="3:12" ht="21" customHeight="1" x14ac:dyDescent="0.2">
      <c r="C3710" s="128" t="str">
        <f>IF(AND(D3710="",A3710=""),"",IF(ISBLANK(A3710)," ",VLOOKUP(A3710,'Tabla de equipos'!$B$3:$D$107,3,FALSE)))</f>
        <v/>
      </c>
      <c r="E3710" s="130" t="str">
        <f t="shared" si="58"/>
        <v/>
      </c>
      <c r="F3710" s="24"/>
      <c r="H3710" s="52"/>
      <c r="L3710" s="51"/>
    </row>
    <row r="3711" spans="3:12" ht="21" customHeight="1" x14ac:dyDescent="0.2">
      <c r="C3711" s="128" t="str">
        <f>IF(AND(D3711="",A3711=""),"",IF(ISBLANK(A3711)," ",VLOOKUP(A3711,'Tabla de equipos'!$B$3:$D$107,3,FALSE)))</f>
        <v/>
      </c>
      <c r="E3711" s="130" t="str">
        <f t="shared" si="58"/>
        <v/>
      </c>
      <c r="F3711" s="24"/>
      <c r="H3711" s="52"/>
      <c r="L3711" s="51"/>
    </row>
    <row r="3712" spans="3:12" ht="21" customHeight="1" x14ac:dyDescent="0.2">
      <c r="C3712" s="128" t="str">
        <f>IF(AND(D3712="",A3712=""),"",IF(ISBLANK(A3712)," ",VLOOKUP(A3712,'Tabla de equipos'!$B$3:$D$107,3,FALSE)))</f>
        <v/>
      </c>
      <c r="E3712" s="130" t="str">
        <f t="shared" si="58"/>
        <v/>
      </c>
      <c r="F3712" s="24"/>
      <c r="H3712" s="52"/>
      <c r="L3712" s="51"/>
    </row>
    <row r="3713" spans="3:12" ht="21" customHeight="1" x14ac:dyDescent="0.2">
      <c r="C3713" s="128" t="str">
        <f>IF(AND(D3713="",A3713=""),"",IF(ISBLANK(A3713)," ",VLOOKUP(A3713,'Tabla de equipos'!$B$3:$D$107,3,FALSE)))</f>
        <v/>
      </c>
      <c r="E3713" s="130" t="str">
        <f t="shared" si="58"/>
        <v/>
      </c>
      <c r="F3713" s="24"/>
      <c r="H3713" s="52"/>
      <c r="L3713" s="51"/>
    </row>
    <row r="3714" spans="3:12" ht="21" customHeight="1" x14ac:dyDescent="0.2">
      <c r="C3714" s="128" t="str">
        <f>IF(AND(D3714="",A3714=""),"",IF(ISBLANK(A3714)," ",VLOOKUP(A3714,'Tabla de equipos'!$B$3:$D$107,3,FALSE)))</f>
        <v/>
      </c>
      <c r="E3714" s="130" t="str">
        <f t="shared" si="58"/>
        <v/>
      </c>
      <c r="F3714" s="24"/>
      <c r="H3714" s="52"/>
      <c r="L3714" s="51"/>
    </row>
    <row r="3715" spans="3:12" ht="21" customHeight="1" x14ac:dyDescent="0.2">
      <c r="C3715" s="128" t="str">
        <f>IF(AND(D3715="",A3715=""),"",IF(ISBLANK(A3715)," ",VLOOKUP(A3715,'Tabla de equipos'!$B$3:$D$107,3,FALSE)))</f>
        <v/>
      </c>
      <c r="E3715" s="130" t="str">
        <f t="shared" si="58"/>
        <v/>
      </c>
      <c r="F3715" s="24"/>
      <c r="H3715" s="52"/>
      <c r="L3715" s="51"/>
    </row>
    <row r="3716" spans="3:12" ht="21" customHeight="1" x14ac:dyDescent="0.2">
      <c r="C3716" s="128" t="str">
        <f>IF(AND(D3716="",A3716=""),"",IF(ISBLANK(A3716)," ",VLOOKUP(A3716,'Tabla de equipos'!$B$3:$D$107,3,FALSE)))</f>
        <v/>
      </c>
      <c r="E3716" s="130" t="str">
        <f t="shared" si="58"/>
        <v/>
      </c>
      <c r="F3716" s="24"/>
      <c r="H3716" s="52"/>
      <c r="L3716" s="51"/>
    </row>
    <row r="3717" spans="3:12" ht="21" customHeight="1" x14ac:dyDescent="0.2">
      <c r="C3717" s="128" t="str">
        <f>IF(AND(D3717="",A3717=""),"",IF(ISBLANK(A3717)," ",VLOOKUP(A3717,'Tabla de equipos'!$B$3:$D$107,3,FALSE)))</f>
        <v/>
      </c>
      <c r="E3717" s="130" t="str">
        <f t="shared" si="58"/>
        <v/>
      </c>
      <c r="F3717" s="24"/>
      <c r="H3717" s="52"/>
      <c r="L3717" s="51"/>
    </row>
    <row r="3718" spans="3:12" ht="21" customHeight="1" x14ac:dyDescent="0.2">
      <c r="C3718" s="128" t="str">
        <f>IF(AND(D3718="",A3718=""),"",IF(ISBLANK(A3718)," ",VLOOKUP(A3718,'Tabla de equipos'!$B$3:$D$107,3,FALSE)))</f>
        <v/>
      </c>
      <c r="E3718" s="130" t="str">
        <f t="shared" si="58"/>
        <v/>
      </c>
      <c r="F3718" s="24"/>
      <c r="H3718" s="52"/>
      <c r="L3718" s="51"/>
    </row>
    <row r="3719" spans="3:12" ht="21" customHeight="1" x14ac:dyDescent="0.2">
      <c r="C3719" s="128" t="str">
        <f>IF(AND(D3719="",A3719=""),"",IF(ISBLANK(A3719)," ",VLOOKUP(A3719,'Tabla de equipos'!$B$3:$D$107,3,FALSE)))</f>
        <v/>
      </c>
      <c r="E3719" s="130" t="str">
        <f t="shared" si="58"/>
        <v/>
      </c>
      <c r="F3719" s="24"/>
      <c r="H3719" s="52"/>
      <c r="L3719" s="51"/>
    </row>
    <row r="3720" spans="3:12" ht="21" customHeight="1" x14ac:dyDescent="0.2">
      <c r="C3720" s="128" t="str">
        <f>IF(AND(D3720="",A3720=""),"",IF(ISBLANK(A3720)," ",VLOOKUP(A3720,'Tabla de equipos'!$B$3:$D$107,3,FALSE)))</f>
        <v/>
      </c>
      <c r="E3720" s="130" t="str">
        <f t="shared" si="58"/>
        <v/>
      </c>
      <c r="F3720" s="24"/>
      <c r="H3720" s="52"/>
      <c r="L3720" s="51"/>
    </row>
    <row r="3721" spans="3:12" ht="21" customHeight="1" x14ac:dyDescent="0.2">
      <c r="C3721" s="128" t="str">
        <f>IF(AND(D3721="",A3721=""),"",IF(ISBLANK(A3721)," ",VLOOKUP(A3721,'Tabla de equipos'!$B$3:$D$107,3,FALSE)))</f>
        <v/>
      </c>
      <c r="E3721" s="130" t="str">
        <f t="shared" si="58"/>
        <v/>
      </c>
      <c r="F3721" s="24"/>
      <c r="H3721" s="52"/>
      <c r="L3721" s="51"/>
    </row>
    <row r="3722" spans="3:12" ht="21" customHeight="1" x14ac:dyDescent="0.2">
      <c r="C3722" s="128" t="str">
        <f>IF(AND(D3722="",A3722=""),"",IF(ISBLANK(A3722)," ",VLOOKUP(A3722,'Tabla de equipos'!$B$3:$D$107,3,FALSE)))</f>
        <v/>
      </c>
      <c r="E3722" s="130" t="str">
        <f t="shared" si="58"/>
        <v/>
      </c>
      <c r="F3722" s="24"/>
      <c r="H3722" s="52"/>
      <c r="L3722" s="51"/>
    </row>
    <row r="3723" spans="3:12" ht="21" customHeight="1" x14ac:dyDescent="0.2">
      <c r="C3723" s="128" t="str">
        <f>IF(AND(D3723="",A3723=""),"",IF(ISBLANK(A3723)," ",VLOOKUP(A3723,'Tabla de equipos'!$B$3:$D$107,3,FALSE)))</f>
        <v/>
      </c>
      <c r="E3723" s="130" t="str">
        <f t="shared" si="58"/>
        <v/>
      </c>
      <c r="F3723" s="24"/>
      <c r="H3723" s="52"/>
      <c r="L3723" s="51"/>
    </row>
    <row r="3724" spans="3:12" ht="21" customHeight="1" x14ac:dyDescent="0.2">
      <c r="C3724" s="128" t="str">
        <f>IF(AND(D3724="",A3724=""),"",IF(ISBLANK(A3724)," ",VLOOKUP(A3724,'Tabla de equipos'!$B$3:$D$107,3,FALSE)))</f>
        <v/>
      </c>
      <c r="E3724" s="130" t="str">
        <f t="shared" si="58"/>
        <v/>
      </c>
      <c r="F3724" s="24"/>
      <c r="H3724" s="52"/>
      <c r="L3724" s="51"/>
    </row>
    <row r="3725" spans="3:12" ht="21" customHeight="1" x14ac:dyDescent="0.2">
      <c r="C3725" s="128" t="str">
        <f>IF(AND(D3725="",A3725=""),"",IF(ISBLANK(A3725)," ",VLOOKUP(A3725,'Tabla de equipos'!$B$3:$D$107,3,FALSE)))</f>
        <v/>
      </c>
      <c r="E3725" s="130" t="str">
        <f t="shared" si="58"/>
        <v/>
      </c>
      <c r="F3725" s="24"/>
      <c r="H3725" s="52"/>
      <c r="L3725" s="51"/>
    </row>
    <row r="3726" spans="3:12" ht="21" customHeight="1" x14ac:dyDescent="0.2">
      <c r="C3726" s="128" t="str">
        <f>IF(AND(D3726="",A3726=""),"",IF(ISBLANK(A3726)," ",VLOOKUP(A3726,'Tabla de equipos'!$B$3:$D$107,3,FALSE)))</f>
        <v/>
      </c>
      <c r="E3726" s="130" t="str">
        <f t="shared" si="58"/>
        <v/>
      </c>
      <c r="F3726" s="24"/>
      <c r="H3726" s="52"/>
      <c r="L3726" s="51"/>
    </row>
    <row r="3727" spans="3:12" ht="21" customHeight="1" x14ac:dyDescent="0.2">
      <c r="C3727" s="128" t="str">
        <f>IF(AND(D3727="",A3727=""),"",IF(ISBLANK(A3727)," ",VLOOKUP(A3727,'Tabla de equipos'!$B$3:$D$107,3,FALSE)))</f>
        <v/>
      </c>
      <c r="E3727" s="130" t="str">
        <f t="shared" si="58"/>
        <v/>
      </c>
      <c r="F3727" s="24"/>
      <c r="H3727" s="52"/>
      <c r="L3727" s="51"/>
    </row>
    <row r="3728" spans="3:12" ht="21" customHeight="1" x14ac:dyDescent="0.2">
      <c r="C3728" s="128" t="str">
        <f>IF(AND(D3728="",A3728=""),"",IF(ISBLANK(A3728)," ",VLOOKUP(A3728,'Tabla de equipos'!$B$3:$D$107,3,FALSE)))</f>
        <v/>
      </c>
      <c r="E3728" s="130" t="str">
        <f t="shared" si="58"/>
        <v/>
      </c>
      <c r="F3728" s="24"/>
      <c r="H3728" s="52"/>
      <c r="L3728" s="51"/>
    </row>
    <row r="3729" spans="3:12" ht="21" customHeight="1" x14ac:dyDescent="0.2">
      <c r="C3729" s="128" t="str">
        <f>IF(AND(D3729="",A3729=""),"",IF(ISBLANK(A3729)," ",VLOOKUP(A3729,'Tabla de equipos'!$B$3:$D$107,3,FALSE)))</f>
        <v/>
      </c>
      <c r="E3729" s="130" t="str">
        <f t="shared" si="58"/>
        <v/>
      </c>
      <c r="F3729" s="24"/>
      <c r="H3729" s="52"/>
      <c r="L3729" s="51"/>
    </row>
    <row r="3730" spans="3:12" ht="21" customHeight="1" x14ac:dyDescent="0.2">
      <c r="C3730" s="128" t="str">
        <f>IF(AND(D3730="",A3730=""),"",IF(ISBLANK(A3730)," ",VLOOKUP(A3730,'Tabla de equipos'!$B$3:$D$107,3,FALSE)))</f>
        <v/>
      </c>
      <c r="E3730" s="130" t="str">
        <f t="shared" ref="E3730:E3793" si="59">IF(AND(D3730="",A3730=""),"",IF(AND(A3730="",D3730&gt;0),"Falta especificar equipo/soporte",IF(AND(D3730&gt;0,A3730&lt;&gt;""),"","Falta incluir unidades")))</f>
        <v/>
      </c>
      <c r="F3730" s="24"/>
      <c r="H3730" s="52"/>
      <c r="L3730" s="51"/>
    </row>
    <row r="3731" spans="3:12" ht="21" customHeight="1" x14ac:dyDescent="0.2">
      <c r="C3731" s="128" t="str">
        <f>IF(AND(D3731="",A3731=""),"",IF(ISBLANK(A3731)," ",VLOOKUP(A3731,'Tabla de equipos'!$B$3:$D$107,3,FALSE)))</f>
        <v/>
      </c>
      <c r="E3731" s="130" t="str">
        <f t="shared" si="59"/>
        <v/>
      </c>
      <c r="F3731" s="24"/>
      <c r="H3731" s="52"/>
      <c r="L3731" s="51"/>
    </row>
    <row r="3732" spans="3:12" ht="21" customHeight="1" x14ac:dyDescent="0.2">
      <c r="C3732" s="128" t="str">
        <f>IF(AND(D3732="",A3732=""),"",IF(ISBLANK(A3732)," ",VLOOKUP(A3732,'Tabla de equipos'!$B$3:$D$107,3,FALSE)))</f>
        <v/>
      </c>
      <c r="E3732" s="130" t="str">
        <f t="shared" si="59"/>
        <v/>
      </c>
      <c r="F3732" s="24"/>
      <c r="H3732" s="52"/>
      <c r="L3732" s="51"/>
    </row>
    <row r="3733" spans="3:12" ht="21" customHeight="1" x14ac:dyDescent="0.2">
      <c r="C3733" s="128" t="str">
        <f>IF(AND(D3733="",A3733=""),"",IF(ISBLANK(A3733)," ",VLOOKUP(A3733,'Tabla de equipos'!$B$3:$D$107,3,FALSE)))</f>
        <v/>
      </c>
      <c r="E3733" s="130" t="str">
        <f t="shared" si="59"/>
        <v/>
      </c>
      <c r="F3733" s="24"/>
      <c r="H3733" s="52"/>
      <c r="L3733" s="51"/>
    </row>
    <row r="3734" spans="3:12" ht="21" customHeight="1" x14ac:dyDescent="0.2">
      <c r="C3734" s="128" t="str">
        <f>IF(AND(D3734="",A3734=""),"",IF(ISBLANK(A3734)," ",VLOOKUP(A3734,'Tabla de equipos'!$B$3:$D$107,3,FALSE)))</f>
        <v/>
      </c>
      <c r="E3734" s="130" t="str">
        <f t="shared" si="59"/>
        <v/>
      </c>
      <c r="F3734" s="24"/>
      <c r="H3734" s="52"/>
      <c r="L3734" s="51"/>
    </row>
    <row r="3735" spans="3:12" ht="21" customHeight="1" x14ac:dyDescent="0.2">
      <c r="C3735" s="128" t="str">
        <f>IF(AND(D3735="",A3735=""),"",IF(ISBLANK(A3735)," ",VLOOKUP(A3735,'Tabla de equipos'!$B$3:$D$107,3,FALSE)))</f>
        <v/>
      </c>
      <c r="E3735" s="130" t="str">
        <f t="shared" si="59"/>
        <v/>
      </c>
      <c r="F3735" s="24"/>
      <c r="H3735" s="52"/>
      <c r="L3735" s="51"/>
    </row>
    <row r="3736" spans="3:12" ht="21" customHeight="1" x14ac:dyDescent="0.2">
      <c r="C3736" s="128" t="str">
        <f>IF(AND(D3736="",A3736=""),"",IF(ISBLANK(A3736)," ",VLOOKUP(A3736,'Tabla de equipos'!$B$3:$D$107,3,FALSE)))</f>
        <v/>
      </c>
      <c r="E3736" s="130" t="str">
        <f t="shared" si="59"/>
        <v/>
      </c>
      <c r="F3736" s="24"/>
      <c r="H3736" s="52"/>
      <c r="L3736" s="51"/>
    </row>
    <row r="3737" spans="3:12" ht="21" customHeight="1" x14ac:dyDescent="0.2">
      <c r="C3737" s="128" t="str">
        <f>IF(AND(D3737="",A3737=""),"",IF(ISBLANK(A3737)," ",VLOOKUP(A3737,'Tabla de equipos'!$B$3:$D$107,3,FALSE)))</f>
        <v/>
      </c>
      <c r="E3737" s="130" t="str">
        <f t="shared" si="59"/>
        <v/>
      </c>
      <c r="F3737" s="24"/>
      <c r="H3737" s="52"/>
      <c r="L3737" s="51"/>
    </row>
    <row r="3738" spans="3:12" ht="21" customHeight="1" x14ac:dyDescent="0.2">
      <c r="C3738" s="128" t="str">
        <f>IF(AND(D3738="",A3738=""),"",IF(ISBLANK(A3738)," ",VLOOKUP(A3738,'Tabla de equipos'!$B$3:$D$107,3,FALSE)))</f>
        <v/>
      </c>
      <c r="E3738" s="130" t="str">
        <f t="shared" si="59"/>
        <v/>
      </c>
      <c r="F3738" s="24"/>
      <c r="H3738" s="52"/>
      <c r="L3738" s="51"/>
    </row>
    <row r="3739" spans="3:12" ht="21" customHeight="1" x14ac:dyDescent="0.2">
      <c r="C3739" s="128" t="str">
        <f>IF(AND(D3739="",A3739=""),"",IF(ISBLANK(A3739)," ",VLOOKUP(A3739,'Tabla de equipos'!$B$3:$D$107,3,FALSE)))</f>
        <v/>
      </c>
      <c r="E3739" s="130" t="str">
        <f t="shared" si="59"/>
        <v/>
      </c>
      <c r="F3739" s="24"/>
      <c r="H3739" s="52"/>
      <c r="L3739" s="51"/>
    </row>
    <row r="3740" spans="3:12" ht="21" customHeight="1" x14ac:dyDescent="0.2">
      <c r="C3740" s="128" t="str">
        <f>IF(AND(D3740="",A3740=""),"",IF(ISBLANK(A3740)," ",VLOOKUP(A3740,'Tabla de equipos'!$B$3:$D$107,3,FALSE)))</f>
        <v/>
      </c>
      <c r="E3740" s="130" t="str">
        <f t="shared" si="59"/>
        <v/>
      </c>
      <c r="F3740" s="24"/>
      <c r="H3740" s="52"/>
      <c r="L3740" s="51"/>
    </row>
    <row r="3741" spans="3:12" ht="21" customHeight="1" x14ac:dyDescent="0.2">
      <c r="C3741" s="128" t="str">
        <f>IF(AND(D3741="",A3741=""),"",IF(ISBLANK(A3741)," ",VLOOKUP(A3741,'Tabla de equipos'!$B$3:$D$107,3,FALSE)))</f>
        <v/>
      </c>
      <c r="E3741" s="130" t="str">
        <f t="shared" si="59"/>
        <v/>
      </c>
      <c r="F3741" s="24"/>
      <c r="H3741" s="52"/>
      <c r="L3741" s="51"/>
    </row>
    <row r="3742" spans="3:12" ht="21" customHeight="1" x14ac:dyDescent="0.2">
      <c r="C3742" s="128" t="str">
        <f>IF(AND(D3742="",A3742=""),"",IF(ISBLANK(A3742)," ",VLOOKUP(A3742,'Tabla de equipos'!$B$3:$D$107,3,FALSE)))</f>
        <v/>
      </c>
      <c r="E3742" s="130" t="str">
        <f t="shared" si="59"/>
        <v/>
      </c>
      <c r="F3742" s="24"/>
      <c r="H3742" s="52"/>
      <c r="L3742" s="51"/>
    </row>
    <row r="3743" spans="3:12" ht="21" customHeight="1" x14ac:dyDescent="0.2">
      <c r="C3743" s="128" t="str">
        <f>IF(AND(D3743="",A3743=""),"",IF(ISBLANK(A3743)," ",VLOOKUP(A3743,'Tabla de equipos'!$B$3:$D$107,3,FALSE)))</f>
        <v/>
      </c>
      <c r="E3743" s="130" t="str">
        <f t="shared" si="59"/>
        <v/>
      </c>
      <c r="F3743" s="24"/>
      <c r="H3743" s="52"/>
      <c r="L3743" s="51"/>
    </row>
    <row r="3744" spans="3:12" ht="21" customHeight="1" x14ac:dyDescent="0.2">
      <c r="C3744" s="128" t="str">
        <f>IF(AND(D3744="",A3744=""),"",IF(ISBLANK(A3744)," ",VLOOKUP(A3744,'Tabla de equipos'!$B$3:$D$107,3,FALSE)))</f>
        <v/>
      </c>
      <c r="E3744" s="130" t="str">
        <f t="shared" si="59"/>
        <v/>
      </c>
      <c r="F3744" s="24"/>
      <c r="H3744" s="52"/>
      <c r="L3744" s="51"/>
    </row>
    <row r="3745" spans="3:12" ht="21" customHeight="1" x14ac:dyDescent="0.2">
      <c r="C3745" s="128" t="str">
        <f>IF(AND(D3745="",A3745=""),"",IF(ISBLANK(A3745)," ",VLOOKUP(A3745,'Tabla de equipos'!$B$3:$D$107,3,FALSE)))</f>
        <v/>
      </c>
      <c r="E3745" s="130" t="str">
        <f t="shared" si="59"/>
        <v/>
      </c>
      <c r="F3745" s="24"/>
      <c r="H3745" s="52"/>
      <c r="L3745" s="51"/>
    </row>
    <row r="3746" spans="3:12" ht="21" customHeight="1" x14ac:dyDescent="0.2">
      <c r="C3746" s="128" t="str">
        <f>IF(AND(D3746="",A3746=""),"",IF(ISBLANK(A3746)," ",VLOOKUP(A3746,'Tabla de equipos'!$B$3:$D$107,3,FALSE)))</f>
        <v/>
      </c>
      <c r="E3746" s="130" t="str">
        <f t="shared" si="59"/>
        <v/>
      </c>
      <c r="F3746" s="24"/>
      <c r="H3746" s="52"/>
      <c r="L3746" s="51"/>
    </row>
    <row r="3747" spans="3:12" ht="21" customHeight="1" x14ac:dyDescent="0.2">
      <c r="C3747" s="128" t="str">
        <f>IF(AND(D3747="",A3747=""),"",IF(ISBLANK(A3747)," ",VLOOKUP(A3747,'Tabla de equipos'!$B$3:$D$107,3,FALSE)))</f>
        <v/>
      </c>
      <c r="E3747" s="130" t="str">
        <f t="shared" si="59"/>
        <v/>
      </c>
      <c r="F3747" s="24"/>
      <c r="H3747" s="52"/>
      <c r="L3747" s="51"/>
    </row>
    <row r="3748" spans="3:12" ht="21" customHeight="1" x14ac:dyDescent="0.2">
      <c r="C3748" s="128" t="str">
        <f>IF(AND(D3748="",A3748=""),"",IF(ISBLANK(A3748)," ",VLOOKUP(A3748,'Tabla de equipos'!$B$3:$D$107,3,FALSE)))</f>
        <v/>
      </c>
      <c r="E3748" s="130" t="str">
        <f t="shared" si="59"/>
        <v/>
      </c>
      <c r="F3748" s="24"/>
      <c r="H3748" s="52"/>
      <c r="L3748" s="51"/>
    </row>
    <row r="3749" spans="3:12" ht="21" customHeight="1" x14ac:dyDescent="0.2">
      <c r="C3749" s="128" t="str">
        <f>IF(AND(D3749="",A3749=""),"",IF(ISBLANK(A3749)," ",VLOOKUP(A3749,'Tabla de equipos'!$B$3:$D$107,3,FALSE)))</f>
        <v/>
      </c>
      <c r="E3749" s="130" t="str">
        <f t="shared" si="59"/>
        <v/>
      </c>
      <c r="F3749" s="24"/>
      <c r="H3749" s="52"/>
      <c r="L3749" s="51"/>
    </row>
    <row r="3750" spans="3:12" ht="21" customHeight="1" x14ac:dyDescent="0.2">
      <c r="C3750" s="128" t="str">
        <f>IF(AND(D3750="",A3750=""),"",IF(ISBLANK(A3750)," ",VLOOKUP(A3750,'Tabla de equipos'!$B$3:$D$107,3,FALSE)))</f>
        <v/>
      </c>
      <c r="E3750" s="130" t="str">
        <f t="shared" si="59"/>
        <v/>
      </c>
      <c r="F3750" s="24"/>
      <c r="H3750" s="52"/>
      <c r="L3750" s="51"/>
    </row>
    <row r="3751" spans="3:12" ht="21" customHeight="1" x14ac:dyDescent="0.2">
      <c r="C3751" s="128" t="str">
        <f>IF(AND(D3751="",A3751=""),"",IF(ISBLANK(A3751)," ",VLOOKUP(A3751,'Tabla de equipos'!$B$3:$D$107,3,FALSE)))</f>
        <v/>
      </c>
      <c r="E3751" s="130" t="str">
        <f t="shared" si="59"/>
        <v/>
      </c>
      <c r="F3751" s="24"/>
      <c r="H3751" s="52"/>
      <c r="L3751" s="51"/>
    </row>
    <row r="3752" spans="3:12" ht="21" customHeight="1" x14ac:dyDescent="0.2">
      <c r="C3752" s="128" t="str">
        <f>IF(AND(D3752="",A3752=""),"",IF(ISBLANK(A3752)," ",VLOOKUP(A3752,'Tabla de equipos'!$B$3:$D$107,3,FALSE)))</f>
        <v/>
      </c>
      <c r="E3752" s="130" t="str">
        <f t="shared" si="59"/>
        <v/>
      </c>
      <c r="F3752" s="24"/>
      <c r="H3752" s="52"/>
      <c r="L3752" s="51"/>
    </row>
    <row r="3753" spans="3:12" ht="21" customHeight="1" x14ac:dyDescent="0.2">
      <c r="C3753" s="128" t="str">
        <f>IF(AND(D3753="",A3753=""),"",IF(ISBLANK(A3753)," ",VLOOKUP(A3753,'Tabla de equipos'!$B$3:$D$107,3,FALSE)))</f>
        <v/>
      </c>
      <c r="E3753" s="130" t="str">
        <f t="shared" si="59"/>
        <v/>
      </c>
      <c r="F3753" s="24"/>
      <c r="H3753" s="52"/>
      <c r="L3753" s="51"/>
    </row>
    <row r="3754" spans="3:12" ht="21" customHeight="1" x14ac:dyDescent="0.2">
      <c r="C3754" s="128" t="str">
        <f>IF(AND(D3754="",A3754=""),"",IF(ISBLANK(A3754)," ",VLOOKUP(A3754,'Tabla de equipos'!$B$3:$D$107,3,FALSE)))</f>
        <v/>
      </c>
      <c r="E3754" s="130" t="str">
        <f t="shared" si="59"/>
        <v/>
      </c>
      <c r="F3754" s="24"/>
      <c r="H3754" s="52"/>
      <c r="L3754" s="51"/>
    </row>
    <row r="3755" spans="3:12" ht="21" customHeight="1" x14ac:dyDescent="0.2">
      <c r="C3755" s="128" t="str">
        <f>IF(AND(D3755="",A3755=""),"",IF(ISBLANK(A3755)," ",VLOOKUP(A3755,'Tabla de equipos'!$B$3:$D$107,3,FALSE)))</f>
        <v/>
      </c>
      <c r="E3755" s="130" t="str">
        <f t="shared" si="59"/>
        <v/>
      </c>
      <c r="F3755" s="24"/>
      <c r="H3755" s="52"/>
      <c r="L3755" s="51"/>
    </row>
    <row r="3756" spans="3:12" ht="21" customHeight="1" x14ac:dyDescent="0.2">
      <c r="C3756" s="128" t="str">
        <f>IF(AND(D3756="",A3756=""),"",IF(ISBLANK(A3756)," ",VLOOKUP(A3756,'Tabla de equipos'!$B$3:$D$107,3,FALSE)))</f>
        <v/>
      </c>
      <c r="E3756" s="130" t="str">
        <f t="shared" si="59"/>
        <v/>
      </c>
      <c r="F3756" s="24"/>
      <c r="H3756" s="52"/>
      <c r="L3756" s="51"/>
    </row>
    <row r="3757" spans="3:12" ht="21" customHeight="1" x14ac:dyDescent="0.2">
      <c r="C3757" s="128" t="str">
        <f>IF(AND(D3757="",A3757=""),"",IF(ISBLANK(A3757)," ",VLOOKUP(A3757,'Tabla de equipos'!$B$3:$D$107,3,FALSE)))</f>
        <v/>
      </c>
      <c r="E3757" s="130" t="str">
        <f t="shared" si="59"/>
        <v/>
      </c>
      <c r="F3757" s="24"/>
      <c r="H3757" s="52"/>
      <c r="L3757" s="51"/>
    </row>
    <row r="3758" spans="3:12" ht="21" customHeight="1" x14ac:dyDescent="0.2">
      <c r="C3758" s="128" t="str">
        <f>IF(AND(D3758="",A3758=""),"",IF(ISBLANK(A3758)," ",VLOOKUP(A3758,'Tabla de equipos'!$B$3:$D$107,3,FALSE)))</f>
        <v/>
      </c>
      <c r="E3758" s="130" t="str">
        <f t="shared" si="59"/>
        <v/>
      </c>
      <c r="F3758" s="24"/>
      <c r="H3758" s="52"/>
      <c r="L3758" s="51"/>
    </row>
    <row r="3759" spans="3:12" ht="21" customHeight="1" x14ac:dyDescent="0.2">
      <c r="C3759" s="128" t="str">
        <f>IF(AND(D3759="",A3759=""),"",IF(ISBLANK(A3759)," ",VLOOKUP(A3759,'Tabla de equipos'!$B$3:$D$107,3,FALSE)))</f>
        <v/>
      </c>
      <c r="E3759" s="130" t="str">
        <f t="shared" si="59"/>
        <v/>
      </c>
      <c r="F3759" s="24"/>
      <c r="H3759" s="52"/>
      <c r="L3759" s="51"/>
    </row>
    <row r="3760" spans="3:12" ht="21" customHeight="1" x14ac:dyDescent="0.2">
      <c r="C3760" s="128" t="str">
        <f>IF(AND(D3760="",A3760=""),"",IF(ISBLANK(A3760)," ",VLOOKUP(A3760,'Tabla de equipos'!$B$3:$D$107,3,FALSE)))</f>
        <v/>
      </c>
      <c r="E3760" s="130" t="str">
        <f t="shared" si="59"/>
        <v/>
      </c>
      <c r="F3760" s="24"/>
      <c r="H3760" s="52"/>
      <c r="L3760" s="51"/>
    </row>
    <row r="3761" spans="3:12" ht="21" customHeight="1" x14ac:dyDescent="0.2">
      <c r="C3761" s="128" t="str">
        <f>IF(AND(D3761="",A3761=""),"",IF(ISBLANK(A3761)," ",VLOOKUP(A3761,'Tabla de equipos'!$B$3:$D$107,3,FALSE)))</f>
        <v/>
      </c>
      <c r="E3761" s="130" t="str">
        <f t="shared" si="59"/>
        <v/>
      </c>
      <c r="F3761" s="24"/>
      <c r="H3761" s="52"/>
      <c r="L3761" s="51"/>
    </row>
    <row r="3762" spans="3:12" ht="21" customHeight="1" x14ac:dyDescent="0.2">
      <c r="C3762" s="128" t="str">
        <f>IF(AND(D3762="",A3762=""),"",IF(ISBLANK(A3762)," ",VLOOKUP(A3762,'Tabla de equipos'!$B$3:$D$107,3,FALSE)))</f>
        <v/>
      </c>
      <c r="E3762" s="130" t="str">
        <f t="shared" si="59"/>
        <v/>
      </c>
      <c r="F3762" s="24"/>
      <c r="H3762" s="52"/>
      <c r="L3762" s="51"/>
    </row>
    <row r="3763" spans="3:12" ht="21" customHeight="1" x14ac:dyDescent="0.2">
      <c r="C3763" s="128" t="str">
        <f>IF(AND(D3763="",A3763=""),"",IF(ISBLANK(A3763)," ",VLOOKUP(A3763,'Tabla de equipos'!$B$3:$D$107,3,FALSE)))</f>
        <v/>
      </c>
      <c r="E3763" s="130" t="str">
        <f t="shared" si="59"/>
        <v/>
      </c>
      <c r="F3763" s="24"/>
      <c r="H3763" s="52"/>
      <c r="L3763" s="51"/>
    </row>
    <row r="3764" spans="3:12" ht="21" customHeight="1" x14ac:dyDescent="0.2">
      <c r="C3764" s="128" t="str">
        <f>IF(AND(D3764="",A3764=""),"",IF(ISBLANK(A3764)," ",VLOOKUP(A3764,'Tabla de equipos'!$B$3:$D$107,3,FALSE)))</f>
        <v/>
      </c>
      <c r="E3764" s="130" t="str">
        <f t="shared" si="59"/>
        <v/>
      </c>
      <c r="F3764" s="24"/>
      <c r="H3764" s="52"/>
      <c r="L3764" s="51"/>
    </row>
    <row r="3765" spans="3:12" ht="21" customHeight="1" x14ac:dyDescent="0.2">
      <c r="C3765" s="128" t="str">
        <f>IF(AND(D3765="",A3765=""),"",IF(ISBLANK(A3765)," ",VLOOKUP(A3765,'Tabla de equipos'!$B$3:$D$107,3,FALSE)))</f>
        <v/>
      </c>
      <c r="E3765" s="130" t="str">
        <f t="shared" si="59"/>
        <v/>
      </c>
      <c r="F3765" s="24"/>
      <c r="H3765" s="52"/>
      <c r="L3765" s="51"/>
    </row>
    <row r="3766" spans="3:12" ht="21" customHeight="1" x14ac:dyDescent="0.2">
      <c r="C3766" s="128" t="str">
        <f>IF(AND(D3766="",A3766=""),"",IF(ISBLANK(A3766)," ",VLOOKUP(A3766,'Tabla de equipos'!$B$3:$D$107,3,FALSE)))</f>
        <v/>
      </c>
      <c r="E3766" s="130" t="str">
        <f t="shared" si="59"/>
        <v/>
      </c>
      <c r="F3766" s="24"/>
      <c r="H3766" s="52"/>
      <c r="L3766" s="51"/>
    </row>
    <row r="3767" spans="3:12" ht="21" customHeight="1" x14ac:dyDescent="0.2">
      <c r="C3767" s="128" t="str">
        <f>IF(AND(D3767="",A3767=""),"",IF(ISBLANK(A3767)," ",VLOOKUP(A3767,'Tabla de equipos'!$B$3:$D$107,3,FALSE)))</f>
        <v/>
      </c>
      <c r="E3767" s="130" t="str">
        <f t="shared" si="59"/>
        <v/>
      </c>
      <c r="F3767" s="24"/>
      <c r="H3767" s="52"/>
      <c r="L3767" s="51"/>
    </row>
    <row r="3768" spans="3:12" ht="21" customHeight="1" x14ac:dyDescent="0.2">
      <c r="C3768" s="128" t="str">
        <f>IF(AND(D3768="",A3768=""),"",IF(ISBLANK(A3768)," ",VLOOKUP(A3768,'Tabla de equipos'!$B$3:$D$107,3,FALSE)))</f>
        <v/>
      </c>
      <c r="E3768" s="130" t="str">
        <f t="shared" si="59"/>
        <v/>
      </c>
      <c r="F3768" s="24"/>
      <c r="H3768" s="52"/>
      <c r="L3768" s="51"/>
    </row>
    <row r="3769" spans="3:12" ht="21" customHeight="1" x14ac:dyDescent="0.2">
      <c r="C3769" s="128" t="str">
        <f>IF(AND(D3769="",A3769=""),"",IF(ISBLANK(A3769)," ",VLOOKUP(A3769,'Tabla de equipos'!$B$3:$D$107,3,FALSE)))</f>
        <v/>
      </c>
      <c r="E3769" s="130" t="str">
        <f t="shared" si="59"/>
        <v/>
      </c>
      <c r="F3769" s="24"/>
      <c r="H3769" s="52"/>
      <c r="L3769" s="51"/>
    </row>
    <row r="3770" spans="3:12" ht="21" customHeight="1" x14ac:dyDescent="0.2">
      <c r="C3770" s="128" t="str">
        <f>IF(AND(D3770="",A3770=""),"",IF(ISBLANK(A3770)," ",VLOOKUP(A3770,'Tabla de equipos'!$B$3:$D$107,3,FALSE)))</f>
        <v/>
      </c>
      <c r="E3770" s="130" t="str">
        <f t="shared" si="59"/>
        <v/>
      </c>
      <c r="F3770" s="24"/>
      <c r="H3770" s="52"/>
      <c r="L3770" s="51"/>
    </row>
    <row r="3771" spans="3:12" ht="21" customHeight="1" x14ac:dyDescent="0.2">
      <c r="C3771" s="128" t="str">
        <f>IF(AND(D3771="",A3771=""),"",IF(ISBLANK(A3771)," ",VLOOKUP(A3771,'Tabla de equipos'!$B$3:$D$107,3,FALSE)))</f>
        <v/>
      </c>
      <c r="E3771" s="130" t="str">
        <f t="shared" si="59"/>
        <v/>
      </c>
      <c r="F3771" s="24"/>
      <c r="H3771" s="52"/>
      <c r="L3771" s="51"/>
    </row>
    <row r="3772" spans="3:12" ht="21" customHeight="1" x14ac:dyDescent="0.2">
      <c r="C3772" s="128" t="str">
        <f>IF(AND(D3772="",A3772=""),"",IF(ISBLANK(A3772)," ",VLOOKUP(A3772,'Tabla de equipos'!$B$3:$D$107,3,FALSE)))</f>
        <v/>
      </c>
      <c r="E3772" s="130" t="str">
        <f t="shared" si="59"/>
        <v/>
      </c>
      <c r="F3772" s="24"/>
      <c r="H3772" s="52"/>
      <c r="L3772" s="51"/>
    </row>
    <row r="3773" spans="3:12" ht="21" customHeight="1" x14ac:dyDescent="0.2">
      <c r="C3773" s="128" t="str">
        <f>IF(AND(D3773="",A3773=""),"",IF(ISBLANK(A3773)," ",VLOOKUP(A3773,'Tabla de equipos'!$B$3:$D$107,3,FALSE)))</f>
        <v/>
      </c>
      <c r="E3773" s="130" t="str">
        <f t="shared" si="59"/>
        <v/>
      </c>
      <c r="F3773" s="24"/>
      <c r="H3773" s="52"/>
      <c r="L3773" s="51"/>
    </row>
    <row r="3774" spans="3:12" ht="21" customHeight="1" x14ac:dyDescent="0.2">
      <c r="C3774" s="128" t="str">
        <f>IF(AND(D3774="",A3774=""),"",IF(ISBLANK(A3774)," ",VLOOKUP(A3774,'Tabla de equipos'!$B$3:$D$107,3,FALSE)))</f>
        <v/>
      </c>
      <c r="E3774" s="130" t="str">
        <f t="shared" si="59"/>
        <v/>
      </c>
      <c r="F3774" s="24"/>
      <c r="H3774" s="52"/>
      <c r="L3774" s="51"/>
    </row>
    <row r="3775" spans="3:12" ht="21" customHeight="1" x14ac:dyDescent="0.2">
      <c r="C3775" s="128" t="str">
        <f>IF(AND(D3775="",A3775=""),"",IF(ISBLANK(A3775)," ",VLOOKUP(A3775,'Tabla de equipos'!$B$3:$D$107,3,FALSE)))</f>
        <v/>
      </c>
      <c r="E3775" s="130" t="str">
        <f t="shared" si="59"/>
        <v/>
      </c>
      <c r="F3775" s="24"/>
      <c r="H3775" s="52"/>
      <c r="L3775" s="51"/>
    </row>
    <row r="3776" spans="3:12" ht="21" customHeight="1" x14ac:dyDescent="0.2">
      <c r="C3776" s="128" t="str">
        <f>IF(AND(D3776="",A3776=""),"",IF(ISBLANK(A3776)," ",VLOOKUP(A3776,'Tabla de equipos'!$B$3:$D$107,3,FALSE)))</f>
        <v/>
      </c>
      <c r="E3776" s="130" t="str">
        <f t="shared" si="59"/>
        <v/>
      </c>
      <c r="F3776" s="24"/>
      <c r="H3776" s="52"/>
      <c r="L3776" s="51"/>
    </row>
    <row r="3777" spans="3:12" ht="21" customHeight="1" x14ac:dyDescent="0.2">
      <c r="C3777" s="128" t="str">
        <f>IF(AND(D3777="",A3777=""),"",IF(ISBLANK(A3777)," ",VLOOKUP(A3777,'Tabla de equipos'!$B$3:$D$107,3,FALSE)))</f>
        <v/>
      </c>
      <c r="E3777" s="130" t="str">
        <f t="shared" si="59"/>
        <v/>
      </c>
      <c r="F3777" s="24"/>
      <c r="H3777" s="52"/>
      <c r="L3777" s="51"/>
    </row>
    <row r="3778" spans="3:12" ht="21" customHeight="1" x14ac:dyDescent="0.2">
      <c r="C3778" s="128" t="str">
        <f>IF(AND(D3778="",A3778=""),"",IF(ISBLANK(A3778)," ",VLOOKUP(A3778,'Tabla de equipos'!$B$3:$D$107,3,FALSE)))</f>
        <v/>
      </c>
      <c r="E3778" s="130" t="str">
        <f t="shared" si="59"/>
        <v/>
      </c>
      <c r="F3778" s="24"/>
      <c r="H3778" s="52"/>
      <c r="L3778" s="51"/>
    </row>
    <row r="3779" spans="3:12" ht="21" customHeight="1" x14ac:dyDescent="0.2">
      <c r="C3779" s="128" t="str">
        <f>IF(AND(D3779="",A3779=""),"",IF(ISBLANK(A3779)," ",VLOOKUP(A3779,'Tabla de equipos'!$B$3:$D$107,3,FALSE)))</f>
        <v/>
      </c>
      <c r="E3779" s="130" t="str">
        <f t="shared" si="59"/>
        <v/>
      </c>
      <c r="F3779" s="24"/>
      <c r="H3779" s="52"/>
      <c r="L3779" s="51"/>
    </row>
    <row r="3780" spans="3:12" ht="21" customHeight="1" x14ac:dyDescent="0.2">
      <c r="C3780" s="128" t="str">
        <f>IF(AND(D3780="",A3780=""),"",IF(ISBLANK(A3780)," ",VLOOKUP(A3780,'Tabla de equipos'!$B$3:$D$107,3,FALSE)))</f>
        <v/>
      </c>
      <c r="E3780" s="130" t="str">
        <f t="shared" si="59"/>
        <v/>
      </c>
      <c r="F3780" s="24"/>
      <c r="H3780" s="52"/>
      <c r="L3780" s="51"/>
    </row>
    <row r="3781" spans="3:12" ht="21" customHeight="1" x14ac:dyDescent="0.2">
      <c r="C3781" s="128" t="str">
        <f>IF(AND(D3781="",A3781=""),"",IF(ISBLANK(A3781)," ",VLOOKUP(A3781,'Tabla de equipos'!$B$3:$D$107,3,FALSE)))</f>
        <v/>
      </c>
      <c r="E3781" s="130" t="str">
        <f t="shared" si="59"/>
        <v/>
      </c>
      <c r="F3781" s="24"/>
      <c r="H3781" s="52"/>
      <c r="L3781" s="51"/>
    </row>
    <row r="3782" spans="3:12" ht="21" customHeight="1" x14ac:dyDescent="0.2">
      <c r="C3782" s="128" t="str">
        <f>IF(AND(D3782="",A3782=""),"",IF(ISBLANK(A3782)," ",VLOOKUP(A3782,'Tabla de equipos'!$B$3:$D$107,3,FALSE)))</f>
        <v/>
      </c>
      <c r="E3782" s="130" t="str">
        <f t="shared" si="59"/>
        <v/>
      </c>
      <c r="F3782" s="24"/>
      <c r="H3782" s="52"/>
      <c r="L3782" s="51"/>
    </row>
    <row r="3783" spans="3:12" ht="21" customHeight="1" x14ac:dyDescent="0.2">
      <c r="C3783" s="128" t="str">
        <f>IF(AND(D3783="",A3783=""),"",IF(ISBLANK(A3783)," ",VLOOKUP(A3783,'Tabla de equipos'!$B$3:$D$107,3,FALSE)))</f>
        <v/>
      </c>
      <c r="E3783" s="130" t="str">
        <f t="shared" si="59"/>
        <v/>
      </c>
      <c r="F3783" s="24"/>
      <c r="H3783" s="52"/>
      <c r="L3783" s="51"/>
    </row>
    <row r="3784" spans="3:12" ht="21" customHeight="1" x14ac:dyDescent="0.2">
      <c r="C3784" s="128" t="str">
        <f>IF(AND(D3784="",A3784=""),"",IF(ISBLANK(A3784)," ",VLOOKUP(A3784,'Tabla de equipos'!$B$3:$D$107,3,FALSE)))</f>
        <v/>
      </c>
      <c r="E3784" s="130" t="str">
        <f t="shared" si="59"/>
        <v/>
      </c>
      <c r="F3784" s="24"/>
      <c r="H3784" s="52"/>
      <c r="L3784" s="51"/>
    </row>
    <row r="3785" spans="3:12" ht="21" customHeight="1" x14ac:dyDescent="0.2">
      <c r="C3785" s="128" t="str">
        <f>IF(AND(D3785="",A3785=""),"",IF(ISBLANK(A3785)," ",VLOOKUP(A3785,'Tabla de equipos'!$B$3:$D$107,3,FALSE)))</f>
        <v/>
      </c>
      <c r="E3785" s="130" t="str">
        <f t="shared" si="59"/>
        <v/>
      </c>
      <c r="F3785" s="24"/>
      <c r="H3785" s="52"/>
      <c r="L3785" s="51"/>
    </row>
    <row r="3786" spans="3:12" ht="21" customHeight="1" x14ac:dyDescent="0.2">
      <c r="C3786" s="128" t="str">
        <f>IF(AND(D3786="",A3786=""),"",IF(ISBLANK(A3786)," ",VLOOKUP(A3786,'Tabla de equipos'!$B$3:$D$107,3,FALSE)))</f>
        <v/>
      </c>
      <c r="E3786" s="130" t="str">
        <f t="shared" si="59"/>
        <v/>
      </c>
      <c r="F3786" s="24"/>
      <c r="H3786" s="52"/>
      <c r="L3786" s="51"/>
    </row>
    <row r="3787" spans="3:12" ht="21" customHeight="1" x14ac:dyDescent="0.2">
      <c r="C3787" s="128" t="str">
        <f>IF(AND(D3787="",A3787=""),"",IF(ISBLANK(A3787)," ",VLOOKUP(A3787,'Tabla de equipos'!$B$3:$D$107,3,FALSE)))</f>
        <v/>
      </c>
      <c r="E3787" s="130" t="str">
        <f t="shared" si="59"/>
        <v/>
      </c>
      <c r="F3787" s="24"/>
      <c r="H3787" s="52"/>
      <c r="L3787" s="51"/>
    </row>
    <row r="3788" spans="3:12" ht="21" customHeight="1" x14ac:dyDescent="0.2">
      <c r="C3788" s="128" t="str">
        <f>IF(AND(D3788="",A3788=""),"",IF(ISBLANK(A3788)," ",VLOOKUP(A3788,'Tabla de equipos'!$B$3:$D$107,3,FALSE)))</f>
        <v/>
      </c>
      <c r="E3788" s="130" t="str">
        <f t="shared" si="59"/>
        <v/>
      </c>
      <c r="F3788" s="24"/>
      <c r="H3788" s="52"/>
      <c r="L3788" s="51"/>
    </row>
    <row r="3789" spans="3:12" ht="21" customHeight="1" x14ac:dyDescent="0.2">
      <c r="C3789" s="128" t="str">
        <f>IF(AND(D3789="",A3789=""),"",IF(ISBLANK(A3789)," ",VLOOKUP(A3789,'Tabla de equipos'!$B$3:$D$107,3,FALSE)))</f>
        <v/>
      </c>
      <c r="E3789" s="130" t="str">
        <f t="shared" si="59"/>
        <v/>
      </c>
      <c r="F3789" s="24"/>
      <c r="H3789" s="52"/>
      <c r="L3789" s="51"/>
    </row>
    <row r="3790" spans="3:12" ht="21" customHeight="1" x14ac:dyDescent="0.2">
      <c r="C3790" s="128" t="str">
        <f>IF(AND(D3790="",A3790=""),"",IF(ISBLANK(A3790)," ",VLOOKUP(A3790,'Tabla de equipos'!$B$3:$D$107,3,FALSE)))</f>
        <v/>
      </c>
      <c r="E3790" s="130" t="str">
        <f t="shared" si="59"/>
        <v/>
      </c>
      <c r="F3790" s="24"/>
      <c r="H3790" s="52"/>
      <c r="L3790" s="51"/>
    </row>
    <row r="3791" spans="3:12" ht="21" customHeight="1" x14ac:dyDescent="0.2">
      <c r="C3791" s="128" t="str">
        <f>IF(AND(D3791="",A3791=""),"",IF(ISBLANK(A3791)," ",VLOOKUP(A3791,'Tabla de equipos'!$B$3:$D$107,3,FALSE)))</f>
        <v/>
      </c>
      <c r="E3791" s="130" t="str">
        <f t="shared" si="59"/>
        <v/>
      </c>
      <c r="F3791" s="24"/>
      <c r="H3791" s="52"/>
      <c r="L3791" s="51"/>
    </row>
    <row r="3792" spans="3:12" ht="21" customHeight="1" x14ac:dyDescent="0.2">
      <c r="C3792" s="128" t="str">
        <f>IF(AND(D3792="",A3792=""),"",IF(ISBLANK(A3792)," ",VLOOKUP(A3792,'Tabla de equipos'!$B$3:$D$107,3,FALSE)))</f>
        <v/>
      </c>
      <c r="E3792" s="130" t="str">
        <f t="shared" si="59"/>
        <v/>
      </c>
      <c r="F3792" s="24"/>
      <c r="H3792" s="52"/>
      <c r="L3792" s="51"/>
    </row>
    <row r="3793" spans="3:12" ht="21" customHeight="1" x14ac:dyDescent="0.2">
      <c r="C3793" s="128" t="str">
        <f>IF(AND(D3793="",A3793=""),"",IF(ISBLANK(A3793)," ",VLOOKUP(A3793,'Tabla de equipos'!$B$3:$D$107,3,FALSE)))</f>
        <v/>
      </c>
      <c r="E3793" s="130" t="str">
        <f t="shared" si="59"/>
        <v/>
      </c>
      <c r="F3793" s="24"/>
      <c r="H3793" s="52"/>
      <c r="L3793" s="51"/>
    </row>
    <row r="3794" spans="3:12" ht="21" customHeight="1" x14ac:dyDescent="0.2">
      <c r="C3794" s="128" t="str">
        <f>IF(AND(D3794="",A3794=""),"",IF(ISBLANK(A3794)," ",VLOOKUP(A3794,'Tabla de equipos'!$B$3:$D$107,3,FALSE)))</f>
        <v/>
      </c>
      <c r="E3794" s="130" t="str">
        <f t="shared" ref="E3794:E3857" si="60">IF(AND(D3794="",A3794=""),"",IF(AND(A3794="",D3794&gt;0),"Falta especificar equipo/soporte",IF(AND(D3794&gt;0,A3794&lt;&gt;""),"","Falta incluir unidades")))</f>
        <v/>
      </c>
      <c r="F3794" s="24"/>
      <c r="H3794" s="52"/>
      <c r="L3794" s="51"/>
    </row>
    <row r="3795" spans="3:12" ht="21" customHeight="1" x14ac:dyDescent="0.2">
      <c r="C3795" s="128" t="str">
        <f>IF(AND(D3795="",A3795=""),"",IF(ISBLANK(A3795)," ",VLOOKUP(A3795,'Tabla de equipos'!$B$3:$D$107,3,FALSE)))</f>
        <v/>
      </c>
      <c r="E3795" s="130" t="str">
        <f t="shared" si="60"/>
        <v/>
      </c>
      <c r="F3795" s="24"/>
      <c r="H3795" s="52"/>
      <c r="L3795" s="51"/>
    </row>
    <row r="3796" spans="3:12" ht="21" customHeight="1" x14ac:dyDescent="0.2">
      <c r="C3796" s="128" t="str">
        <f>IF(AND(D3796="",A3796=""),"",IF(ISBLANK(A3796)," ",VLOOKUP(A3796,'Tabla de equipos'!$B$3:$D$107,3,FALSE)))</f>
        <v/>
      </c>
      <c r="E3796" s="130" t="str">
        <f t="shared" si="60"/>
        <v/>
      </c>
      <c r="F3796" s="24"/>
      <c r="H3796" s="52"/>
      <c r="L3796" s="51"/>
    </row>
    <row r="3797" spans="3:12" ht="21" customHeight="1" x14ac:dyDescent="0.2">
      <c r="C3797" s="128" t="str">
        <f>IF(AND(D3797="",A3797=""),"",IF(ISBLANK(A3797)," ",VLOOKUP(A3797,'Tabla de equipos'!$B$3:$D$107,3,FALSE)))</f>
        <v/>
      </c>
      <c r="E3797" s="130" t="str">
        <f t="shared" si="60"/>
        <v/>
      </c>
      <c r="F3797" s="24"/>
      <c r="H3797" s="52"/>
      <c r="L3797" s="51"/>
    </row>
    <row r="3798" spans="3:12" ht="21" customHeight="1" x14ac:dyDescent="0.2">
      <c r="C3798" s="128" t="str">
        <f>IF(AND(D3798="",A3798=""),"",IF(ISBLANK(A3798)," ",VLOOKUP(A3798,'Tabla de equipos'!$B$3:$D$107,3,FALSE)))</f>
        <v/>
      </c>
      <c r="E3798" s="130" t="str">
        <f t="shared" si="60"/>
        <v/>
      </c>
      <c r="F3798" s="24"/>
      <c r="H3798" s="52"/>
      <c r="L3798" s="51"/>
    </row>
    <row r="3799" spans="3:12" ht="21" customHeight="1" x14ac:dyDescent="0.2">
      <c r="C3799" s="128" t="str">
        <f>IF(AND(D3799="",A3799=""),"",IF(ISBLANK(A3799)," ",VLOOKUP(A3799,'Tabla de equipos'!$B$3:$D$107,3,FALSE)))</f>
        <v/>
      </c>
      <c r="E3799" s="130" t="str">
        <f t="shared" si="60"/>
        <v/>
      </c>
      <c r="F3799" s="24"/>
      <c r="H3799" s="52"/>
      <c r="L3799" s="51"/>
    </row>
    <row r="3800" spans="3:12" ht="21" customHeight="1" x14ac:dyDescent="0.2">
      <c r="C3800" s="128" t="str">
        <f>IF(AND(D3800="",A3800=""),"",IF(ISBLANK(A3800)," ",VLOOKUP(A3800,'Tabla de equipos'!$B$3:$D$107,3,FALSE)))</f>
        <v/>
      </c>
      <c r="E3800" s="130" t="str">
        <f t="shared" si="60"/>
        <v/>
      </c>
      <c r="F3800" s="24"/>
      <c r="H3800" s="52"/>
      <c r="L3800" s="51"/>
    </row>
    <row r="3801" spans="3:12" ht="21" customHeight="1" x14ac:dyDescent="0.2">
      <c r="C3801" s="128" t="str">
        <f>IF(AND(D3801="",A3801=""),"",IF(ISBLANK(A3801)," ",VLOOKUP(A3801,'Tabla de equipos'!$B$3:$D$107,3,FALSE)))</f>
        <v/>
      </c>
      <c r="E3801" s="130" t="str">
        <f t="shared" si="60"/>
        <v/>
      </c>
      <c r="F3801" s="24"/>
      <c r="H3801" s="52"/>
      <c r="L3801" s="51"/>
    </row>
    <row r="3802" spans="3:12" ht="21" customHeight="1" x14ac:dyDescent="0.2">
      <c r="C3802" s="128" t="str">
        <f>IF(AND(D3802="",A3802=""),"",IF(ISBLANK(A3802)," ",VLOOKUP(A3802,'Tabla de equipos'!$B$3:$D$107,3,FALSE)))</f>
        <v/>
      </c>
      <c r="E3802" s="130" t="str">
        <f t="shared" si="60"/>
        <v/>
      </c>
      <c r="F3802" s="24"/>
      <c r="H3802" s="52"/>
      <c r="L3802" s="51"/>
    </row>
    <row r="3803" spans="3:12" ht="21" customHeight="1" x14ac:dyDescent="0.2">
      <c r="C3803" s="128" t="str">
        <f>IF(AND(D3803="",A3803=""),"",IF(ISBLANK(A3803)," ",VLOOKUP(A3803,'Tabla de equipos'!$B$3:$D$107,3,FALSE)))</f>
        <v/>
      </c>
      <c r="E3803" s="130" t="str">
        <f t="shared" si="60"/>
        <v/>
      </c>
      <c r="F3803" s="24"/>
      <c r="H3803" s="52"/>
      <c r="L3803" s="51"/>
    </row>
    <row r="3804" spans="3:12" ht="21" customHeight="1" x14ac:dyDescent="0.2">
      <c r="C3804" s="128" t="str">
        <f>IF(AND(D3804="",A3804=""),"",IF(ISBLANK(A3804)," ",VLOOKUP(A3804,'Tabla de equipos'!$B$3:$D$107,3,FALSE)))</f>
        <v/>
      </c>
      <c r="E3804" s="130" t="str">
        <f t="shared" si="60"/>
        <v/>
      </c>
      <c r="F3804" s="24"/>
      <c r="H3804" s="52"/>
      <c r="L3804" s="51"/>
    </row>
    <row r="3805" spans="3:12" ht="21" customHeight="1" x14ac:dyDescent="0.2">
      <c r="C3805" s="128" t="str">
        <f>IF(AND(D3805="",A3805=""),"",IF(ISBLANK(A3805)," ",VLOOKUP(A3805,'Tabla de equipos'!$B$3:$D$107,3,FALSE)))</f>
        <v/>
      </c>
      <c r="E3805" s="130" t="str">
        <f t="shared" si="60"/>
        <v/>
      </c>
      <c r="F3805" s="24"/>
      <c r="H3805" s="52"/>
      <c r="L3805" s="51"/>
    </row>
    <row r="3806" spans="3:12" ht="21" customHeight="1" x14ac:dyDescent="0.2">
      <c r="C3806" s="128" t="str">
        <f>IF(AND(D3806="",A3806=""),"",IF(ISBLANK(A3806)," ",VLOOKUP(A3806,'Tabla de equipos'!$B$3:$D$107,3,FALSE)))</f>
        <v/>
      </c>
      <c r="E3806" s="130" t="str">
        <f t="shared" si="60"/>
        <v/>
      </c>
      <c r="F3806" s="24"/>
      <c r="H3806" s="52"/>
      <c r="L3806" s="51"/>
    </row>
    <row r="3807" spans="3:12" ht="21" customHeight="1" x14ac:dyDescent="0.2">
      <c r="C3807" s="128" t="str">
        <f>IF(AND(D3807="",A3807=""),"",IF(ISBLANK(A3807)," ",VLOOKUP(A3807,'Tabla de equipos'!$B$3:$D$107,3,FALSE)))</f>
        <v/>
      </c>
      <c r="E3807" s="130" t="str">
        <f t="shared" si="60"/>
        <v/>
      </c>
      <c r="F3807" s="24"/>
      <c r="H3807" s="52"/>
      <c r="L3807" s="51"/>
    </row>
    <row r="3808" spans="3:12" ht="21" customHeight="1" x14ac:dyDescent="0.2">
      <c r="C3808" s="128" t="str">
        <f>IF(AND(D3808="",A3808=""),"",IF(ISBLANK(A3808)," ",VLOOKUP(A3808,'Tabla de equipos'!$B$3:$D$107,3,FALSE)))</f>
        <v/>
      </c>
      <c r="E3808" s="130" t="str">
        <f t="shared" si="60"/>
        <v/>
      </c>
      <c r="F3808" s="24"/>
      <c r="H3808" s="52"/>
      <c r="L3808" s="51"/>
    </row>
    <row r="3809" spans="3:12" ht="21" customHeight="1" x14ac:dyDescent="0.2">
      <c r="C3809" s="128" t="str">
        <f>IF(AND(D3809="",A3809=""),"",IF(ISBLANK(A3809)," ",VLOOKUP(A3809,'Tabla de equipos'!$B$3:$D$107,3,FALSE)))</f>
        <v/>
      </c>
      <c r="E3809" s="130" t="str">
        <f t="shared" si="60"/>
        <v/>
      </c>
      <c r="F3809" s="24"/>
      <c r="H3809" s="52"/>
      <c r="L3809" s="51"/>
    </row>
    <row r="3810" spans="3:12" ht="21" customHeight="1" x14ac:dyDescent="0.2">
      <c r="C3810" s="128" t="str">
        <f>IF(AND(D3810="",A3810=""),"",IF(ISBLANK(A3810)," ",VLOOKUP(A3810,'Tabla de equipos'!$B$3:$D$107,3,FALSE)))</f>
        <v/>
      </c>
      <c r="E3810" s="130" t="str">
        <f t="shared" si="60"/>
        <v/>
      </c>
      <c r="F3810" s="24"/>
      <c r="H3810" s="52"/>
      <c r="L3810" s="51"/>
    </row>
    <row r="3811" spans="3:12" ht="21" customHeight="1" x14ac:dyDescent="0.2">
      <c r="C3811" s="128" t="str">
        <f>IF(AND(D3811="",A3811=""),"",IF(ISBLANK(A3811)," ",VLOOKUP(A3811,'Tabla de equipos'!$B$3:$D$107,3,FALSE)))</f>
        <v/>
      </c>
      <c r="E3811" s="130" t="str">
        <f t="shared" si="60"/>
        <v/>
      </c>
      <c r="F3811" s="24"/>
      <c r="H3811" s="52"/>
      <c r="L3811" s="51"/>
    </row>
    <row r="3812" spans="3:12" ht="21" customHeight="1" x14ac:dyDescent="0.2">
      <c r="C3812" s="128" t="str">
        <f>IF(AND(D3812="",A3812=""),"",IF(ISBLANK(A3812)," ",VLOOKUP(A3812,'Tabla de equipos'!$B$3:$D$107,3,FALSE)))</f>
        <v/>
      </c>
      <c r="E3812" s="130" t="str">
        <f t="shared" si="60"/>
        <v/>
      </c>
      <c r="F3812" s="24"/>
      <c r="H3812" s="52"/>
      <c r="L3812" s="51"/>
    </row>
    <row r="3813" spans="3:12" ht="21" customHeight="1" x14ac:dyDescent="0.2">
      <c r="C3813" s="128" t="str">
        <f>IF(AND(D3813="",A3813=""),"",IF(ISBLANK(A3813)," ",VLOOKUP(A3813,'Tabla de equipos'!$B$3:$D$107,3,FALSE)))</f>
        <v/>
      </c>
      <c r="E3813" s="130" t="str">
        <f t="shared" si="60"/>
        <v/>
      </c>
      <c r="F3813" s="24"/>
      <c r="H3813" s="52"/>
      <c r="L3813" s="51"/>
    </row>
    <row r="3814" spans="3:12" ht="21" customHeight="1" x14ac:dyDescent="0.2">
      <c r="C3814" s="128" t="str">
        <f>IF(AND(D3814="",A3814=""),"",IF(ISBLANK(A3814)," ",VLOOKUP(A3814,'Tabla de equipos'!$B$3:$D$107,3,FALSE)))</f>
        <v/>
      </c>
      <c r="E3814" s="130" t="str">
        <f t="shared" si="60"/>
        <v/>
      </c>
      <c r="F3814" s="24"/>
      <c r="H3814" s="52"/>
      <c r="L3814" s="51"/>
    </row>
    <row r="3815" spans="3:12" ht="21" customHeight="1" x14ac:dyDescent="0.2">
      <c r="C3815" s="128" t="str">
        <f>IF(AND(D3815="",A3815=""),"",IF(ISBLANK(A3815)," ",VLOOKUP(A3815,'Tabla de equipos'!$B$3:$D$107,3,FALSE)))</f>
        <v/>
      </c>
      <c r="E3815" s="130" t="str">
        <f t="shared" si="60"/>
        <v/>
      </c>
      <c r="F3815" s="24"/>
      <c r="H3815" s="52"/>
      <c r="L3815" s="51"/>
    </row>
    <row r="3816" spans="3:12" ht="21" customHeight="1" x14ac:dyDescent="0.2">
      <c r="C3816" s="128" t="str">
        <f>IF(AND(D3816="",A3816=""),"",IF(ISBLANK(A3816)," ",VLOOKUP(A3816,'Tabla de equipos'!$B$3:$D$107,3,FALSE)))</f>
        <v/>
      </c>
      <c r="E3816" s="130" t="str">
        <f t="shared" si="60"/>
        <v/>
      </c>
      <c r="F3816" s="24"/>
      <c r="H3816" s="52"/>
      <c r="L3816" s="51"/>
    </row>
    <row r="3817" spans="3:12" ht="21" customHeight="1" x14ac:dyDescent="0.2">
      <c r="C3817" s="128" t="str">
        <f>IF(AND(D3817="",A3817=""),"",IF(ISBLANK(A3817)," ",VLOOKUP(A3817,'Tabla de equipos'!$B$3:$D$107,3,FALSE)))</f>
        <v/>
      </c>
      <c r="E3817" s="130" t="str">
        <f t="shared" si="60"/>
        <v/>
      </c>
      <c r="F3817" s="24"/>
      <c r="H3817" s="52"/>
      <c r="L3817" s="51"/>
    </row>
    <row r="3818" spans="3:12" ht="21" customHeight="1" x14ac:dyDescent="0.2">
      <c r="C3818" s="128" t="str">
        <f>IF(AND(D3818="",A3818=""),"",IF(ISBLANK(A3818)," ",VLOOKUP(A3818,'Tabla de equipos'!$B$3:$D$107,3,FALSE)))</f>
        <v/>
      </c>
      <c r="E3818" s="130" t="str">
        <f t="shared" si="60"/>
        <v/>
      </c>
      <c r="F3818" s="24"/>
      <c r="H3818" s="52"/>
      <c r="L3818" s="51"/>
    </row>
    <row r="3819" spans="3:12" ht="21" customHeight="1" x14ac:dyDescent="0.2">
      <c r="C3819" s="128" t="str">
        <f>IF(AND(D3819="",A3819=""),"",IF(ISBLANK(A3819)," ",VLOOKUP(A3819,'Tabla de equipos'!$B$3:$D$107,3,FALSE)))</f>
        <v/>
      </c>
      <c r="E3819" s="130" t="str">
        <f t="shared" si="60"/>
        <v/>
      </c>
      <c r="F3819" s="24"/>
      <c r="H3819" s="52"/>
      <c r="L3819" s="51"/>
    </row>
    <row r="3820" spans="3:12" ht="21" customHeight="1" x14ac:dyDescent="0.2">
      <c r="C3820" s="128" t="str">
        <f>IF(AND(D3820="",A3820=""),"",IF(ISBLANK(A3820)," ",VLOOKUP(A3820,'Tabla de equipos'!$B$3:$D$107,3,FALSE)))</f>
        <v/>
      </c>
      <c r="E3820" s="130" t="str">
        <f t="shared" si="60"/>
        <v/>
      </c>
      <c r="F3820" s="24"/>
      <c r="H3820" s="52"/>
      <c r="L3820" s="51"/>
    </row>
    <row r="3821" spans="3:12" ht="21" customHeight="1" x14ac:dyDescent="0.2">
      <c r="C3821" s="128" t="str">
        <f>IF(AND(D3821="",A3821=""),"",IF(ISBLANK(A3821)," ",VLOOKUP(A3821,'Tabla de equipos'!$B$3:$D$107,3,FALSE)))</f>
        <v/>
      </c>
      <c r="E3821" s="130" t="str">
        <f t="shared" si="60"/>
        <v/>
      </c>
      <c r="F3821" s="24"/>
      <c r="H3821" s="52"/>
      <c r="L3821" s="51"/>
    </row>
    <row r="3822" spans="3:12" ht="21" customHeight="1" x14ac:dyDescent="0.2">
      <c r="C3822" s="128" t="str">
        <f>IF(AND(D3822="",A3822=""),"",IF(ISBLANK(A3822)," ",VLOOKUP(A3822,'Tabla de equipos'!$B$3:$D$107,3,FALSE)))</f>
        <v/>
      </c>
      <c r="E3822" s="130" t="str">
        <f t="shared" si="60"/>
        <v/>
      </c>
      <c r="F3822" s="24"/>
      <c r="H3822" s="52"/>
      <c r="L3822" s="51"/>
    </row>
    <row r="3823" spans="3:12" ht="21" customHeight="1" x14ac:dyDescent="0.2">
      <c r="C3823" s="128" t="str">
        <f>IF(AND(D3823="",A3823=""),"",IF(ISBLANK(A3823)," ",VLOOKUP(A3823,'Tabla de equipos'!$B$3:$D$107,3,FALSE)))</f>
        <v/>
      </c>
      <c r="E3823" s="130" t="str">
        <f t="shared" si="60"/>
        <v/>
      </c>
      <c r="F3823" s="24"/>
      <c r="H3823" s="52"/>
      <c r="L3823" s="51"/>
    </row>
    <row r="3824" spans="3:12" ht="21" customHeight="1" x14ac:dyDescent="0.2">
      <c r="C3824" s="128" t="str">
        <f>IF(AND(D3824="",A3824=""),"",IF(ISBLANK(A3824)," ",VLOOKUP(A3824,'Tabla de equipos'!$B$3:$D$107,3,FALSE)))</f>
        <v/>
      </c>
      <c r="E3824" s="130" t="str">
        <f t="shared" si="60"/>
        <v/>
      </c>
      <c r="F3824" s="24"/>
      <c r="H3824" s="52"/>
      <c r="L3824" s="51"/>
    </row>
    <row r="3825" spans="3:12" ht="21" customHeight="1" x14ac:dyDescent="0.2">
      <c r="C3825" s="128" t="str">
        <f>IF(AND(D3825="",A3825=""),"",IF(ISBLANK(A3825)," ",VLOOKUP(A3825,'Tabla de equipos'!$B$3:$D$107,3,FALSE)))</f>
        <v/>
      </c>
      <c r="E3825" s="130" t="str">
        <f t="shared" si="60"/>
        <v/>
      </c>
      <c r="F3825" s="24"/>
      <c r="H3825" s="52"/>
      <c r="L3825" s="51"/>
    </row>
    <row r="3826" spans="3:12" ht="21" customHeight="1" x14ac:dyDescent="0.2">
      <c r="C3826" s="128" t="str">
        <f>IF(AND(D3826="",A3826=""),"",IF(ISBLANK(A3826)," ",VLOOKUP(A3826,'Tabla de equipos'!$B$3:$D$107,3,FALSE)))</f>
        <v/>
      </c>
      <c r="E3826" s="130" t="str">
        <f t="shared" si="60"/>
        <v/>
      </c>
      <c r="F3826" s="24"/>
      <c r="H3826" s="52"/>
      <c r="L3826" s="51"/>
    </row>
    <row r="3827" spans="3:12" ht="21" customHeight="1" x14ac:dyDescent="0.2">
      <c r="C3827" s="128" t="str">
        <f>IF(AND(D3827="",A3827=""),"",IF(ISBLANK(A3827)," ",VLOOKUP(A3827,'Tabla de equipos'!$B$3:$D$107,3,FALSE)))</f>
        <v/>
      </c>
      <c r="E3827" s="130" t="str">
        <f t="shared" si="60"/>
        <v/>
      </c>
      <c r="F3827" s="24"/>
      <c r="H3827" s="52"/>
      <c r="L3827" s="51"/>
    </row>
    <row r="3828" spans="3:12" ht="21" customHeight="1" x14ac:dyDescent="0.2">
      <c r="C3828" s="128" t="str">
        <f>IF(AND(D3828="",A3828=""),"",IF(ISBLANK(A3828)," ",VLOOKUP(A3828,'Tabla de equipos'!$B$3:$D$107,3,FALSE)))</f>
        <v/>
      </c>
      <c r="E3828" s="130" t="str">
        <f t="shared" si="60"/>
        <v/>
      </c>
      <c r="F3828" s="24"/>
      <c r="H3828" s="52"/>
      <c r="L3828" s="51"/>
    </row>
    <row r="3829" spans="3:12" ht="21" customHeight="1" x14ac:dyDescent="0.2">
      <c r="C3829" s="128" t="str">
        <f>IF(AND(D3829="",A3829=""),"",IF(ISBLANK(A3829)," ",VLOOKUP(A3829,'Tabla de equipos'!$B$3:$D$107,3,FALSE)))</f>
        <v/>
      </c>
      <c r="E3829" s="130" t="str">
        <f t="shared" si="60"/>
        <v/>
      </c>
      <c r="F3829" s="24"/>
      <c r="H3829" s="52"/>
      <c r="L3829" s="51"/>
    </row>
    <row r="3830" spans="3:12" ht="21" customHeight="1" x14ac:dyDescent="0.2">
      <c r="C3830" s="128" t="str">
        <f>IF(AND(D3830="",A3830=""),"",IF(ISBLANK(A3830)," ",VLOOKUP(A3830,'Tabla de equipos'!$B$3:$D$107,3,FALSE)))</f>
        <v/>
      </c>
      <c r="E3830" s="130" t="str">
        <f t="shared" si="60"/>
        <v/>
      </c>
      <c r="F3830" s="24"/>
      <c r="H3830" s="52"/>
      <c r="L3830" s="51"/>
    </row>
    <row r="3831" spans="3:12" ht="21" customHeight="1" x14ac:dyDescent="0.2">
      <c r="C3831" s="128" t="str">
        <f>IF(AND(D3831="",A3831=""),"",IF(ISBLANK(A3831)," ",VLOOKUP(A3831,'Tabla de equipos'!$B$3:$D$107,3,FALSE)))</f>
        <v/>
      </c>
      <c r="E3831" s="130" t="str">
        <f t="shared" si="60"/>
        <v/>
      </c>
      <c r="F3831" s="24"/>
      <c r="H3831" s="52"/>
      <c r="L3831" s="51"/>
    </row>
    <row r="3832" spans="3:12" ht="21" customHeight="1" x14ac:dyDescent="0.2">
      <c r="C3832" s="128" t="str">
        <f>IF(AND(D3832="",A3832=""),"",IF(ISBLANK(A3832)," ",VLOOKUP(A3832,'Tabla de equipos'!$B$3:$D$107,3,FALSE)))</f>
        <v/>
      </c>
      <c r="E3832" s="130" t="str">
        <f t="shared" si="60"/>
        <v/>
      </c>
      <c r="F3832" s="24"/>
      <c r="H3832" s="52"/>
      <c r="L3832" s="51"/>
    </row>
    <row r="3833" spans="3:12" ht="21" customHeight="1" x14ac:dyDescent="0.2">
      <c r="C3833" s="128" t="str">
        <f>IF(AND(D3833="",A3833=""),"",IF(ISBLANK(A3833)," ",VLOOKUP(A3833,'Tabla de equipos'!$B$3:$D$107,3,FALSE)))</f>
        <v/>
      </c>
      <c r="E3833" s="130" t="str">
        <f t="shared" si="60"/>
        <v/>
      </c>
      <c r="F3833" s="24"/>
      <c r="H3833" s="52"/>
      <c r="L3833" s="51"/>
    </row>
    <row r="3834" spans="3:12" ht="21" customHeight="1" x14ac:dyDescent="0.2">
      <c r="C3834" s="128" t="str">
        <f>IF(AND(D3834="",A3834=""),"",IF(ISBLANK(A3834)," ",VLOOKUP(A3834,'Tabla de equipos'!$B$3:$D$107,3,FALSE)))</f>
        <v/>
      </c>
      <c r="E3834" s="130" t="str">
        <f t="shared" si="60"/>
        <v/>
      </c>
      <c r="F3834" s="24"/>
      <c r="H3834" s="52"/>
      <c r="L3834" s="51"/>
    </row>
    <row r="3835" spans="3:12" ht="21" customHeight="1" x14ac:dyDescent="0.2">
      <c r="C3835" s="128" t="str">
        <f>IF(AND(D3835="",A3835=""),"",IF(ISBLANK(A3835)," ",VLOOKUP(A3835,'Tabla de equipos'!$B$3:$D$107,3,FALSE)))</f>
        <v/>
      </c>
      <c r="E3835" s="130" t="str">
        <f t="shared" si="60"/>
        <v/>
      </c>
      <c r="F3835" s="24"/>
      <c r="H3835" s="52"/>
      <c r="L3835" s="51"/>
    </row>
    <row r="3836" spans="3:12" ht="21" customHeight="1" x14ac:dyDescent="0.2">
      <c r="C3836" s="128" t="str">
        <f>IF(AND(D3836="",A3836=""),"",IF(ISBLANK(A3836)," ",VLOOKUP(A3836,'Tabla de equipos'!$B$3:$D$107,3,FALSE)))</f>
        <v/>
      </c>
      <c r="E3836" s="130" t="str">
        <f t="shared" si="60"/>
        <v/>
      </c>
      <c r="F3836" s="24"/>
      <c r="H3836" s="52"/>
      <c r="L3836" s="51"/>
    </row>
    <row r="3837" spans="3:12" ht="21" customHeight="1" x14ac:dyDescent="0.2">
      <c r="C3837" s="128" t="str">
        <f>IF(AND(D3837="",A3837=""),"",IF(ISBLANK(A3837)," ",VLOOKUP(A3837,'Tabla de equipos'!$B$3:$D$107,3,FALSE)))</f>
        <v/>
      </c>
      <c r="E3837" s="130" t="str">
        <f t="shared" si="60"/>
        <v/>
      </c>
      <c r="F3837" s="24"/>
      <c r="H3837" s="52"/>
      <c r="L3837" s="51"/>
    </row>
    <row r="3838" spans="3:12" ht="21" customHeight="1" x14ac:dyDescent="0.2">
      <c r="C3838" s="128" t="str">
        <f>IF(AND(D3838="",A3838=""),"",IF(ISBLANK(A3838)," ",VLOOKUP(A3838,'Tabla de equipos'!$B$3:$D$107,3,FALSE)))</f>
        <v/>
      </c>
      <c r="E3838" s="130" t="str">
        <f t="shared" si="60"/>
        <v/>
      </c>
      <c r="F3838" s="24"/>
      <c r="H3838" s="52"/>
      <c r="L3838" s="51"/>
    </row>
    <row r="3839" spans="3:12" ht="21" customHeight="1" x14ac:dyDescent="0.2">
      <c r="C3839" s="128" t="str">
        <f>IF(AND(D3839="",A3839=""),"",IF(ISBLANK(A3839)," ",VLOOKUP(A3839,'Tabla de equipos'!$B$3:$D$107,3,FALSE)))</f>
        <v/>
      </c>
      <c r="E3839" s="130" t="str">
        <f t="shared" si="60"/>
        <v/>
      </c>
      <c r="F3839" s="24"/>
      <c r="H3839" s="52"/>
      <c r="L3839" s="51"/>
    </row>
    <row r="3840" spans="3:12" ht="21" customHeight="1" x14ac:dyDescent="0.2">
      <c r="C3840" s="128" t="str">
        <f>IF(AND(D3840="",A3840=""),"",IF(ISBLANK(A3840)," ",VLOOKUP(A3840,'Tabla de equipos'!$B$3:$D$107,3,FALSE)))</f>
        <v/>
      </c>
      <c r="E3840" s="130" t="str">
        <f t="shared" si="60"/>
        <v/>
      </c>
      <c r="F3840" s="24"/>
      <c r="H3840" s="52"/>
      <c r="L3840" s="51"/>
    </row>
    <row r="3841" spans="3:12" ht="21" customHeight="1" x14ac:dyDescent="0.2">
      <c r="C3841" s="128" t="str">
        <f>IF(AND(D3841="",A3841=""),"",IF(ISBLANK(A3841)," ",VLOOKUP(A3841,'Tabla de equipos'!$B$3:$D$107,3,FALSE)))</f>
        <v/>
      </c>
      <c r="E3841" s="130" t="str">
        <f t="shared" si="60"/>
        <v/>
      </c>
      <c r="F3841" s="24"/>
      <c r="H3841" s="52"/>
      <c r="L3841" s="51"/>
    </row>
    <row r="3842" spans="3:12" ht="21" customHeight="1" x14ac:dyDescent="0.2">
      <c r="C3842" s="128" t="str">
        <f>IF(AND(D3842="",A3842=""),"",IF(ISBLANK(A3842)," ",VLOOKUP(A3842,'Tabla de equipos'!$B$3:$D$107,3,FALSE)))</f>
        <v/>
      </c>
      <c r="E3842" s="130" t="str">
        <f t="shared" si="60"/>
        <v/>
      </c>
      <c r="F3842" s="24"/>
      <c r="H3842" s="52"/>
      <c r="L3842" s="51"/>
    </row>
    <row r="3843" spans="3:12" ht="21" customHeight="1" x14ac:dyDescent="0.2">
      <c r="C3843" s="128" t="str">
        <f>IF(AND(D3843="",A3843=""),"",IF(ISBLANK(A3843)," ",VLOOKUP(A3843,'Tabla de equipos'!$B$3:$D$107,3,FALSE)))</f>
        <v/>
      </c>
      <c r="E3843" s="130" t="str">
        <f t="shared" si="60"/>
        <v/>
      </c>
      <c r="F3843" s="24"/>
      <c r="H3843" s="52"/>
      <c r="L3843" s="51"/>
    </row>
    <row r="3844" spans="3:12" ht="21" customHeight="1" x14ac:dyDescent="0.2">
      <c r="C3844" s="128" t="str">
        <f>IF(AND(D3844="",A3844=""),"",IF(ISBLANK(A3844)," ",VLOOKUP(A3844,'Tabla de equipos'!$B$3:$D$107,3,FALSE)))</f>
        <v/>
      </c>
      <c r="E3844" s="130" t="str">
        <f t="shared" si="60"/>
        <v/>
      </c>
      <c r="F3844" s="24"/>
      <c r="H3844" s="52"/>
      <c r="L3844" s="51"/>
    </row>
    <row r="3845" spans="3:12" ht="21" customHeight="1" x14ac:dyDescent="0.2">
      <c r="C3845" s="128" t="str">
        <f>IF(AND(D3845="",A3845=""),"",IF(ISBLANK(A3845)," ",VLOOKUP(A3845,'Tabla de equipos'!$B$3:$D$107,3,FALSE)))</f>
        <v/>
      </c>
      <c r="E3845" s="130" t="str">
        <f t="shared" si="60"/>
        <v/>
      </c>
      <c r="F3845" s="24"/>
      <c r="H3845" s="52"/>
      <c r="L3845" s="51"/>
    </row>
    <row r="3846" spans="3:12" ht="21" customHeight="1" x14ac:dyDescent="0.2">
      <c r="C3846" s="128" t="str">
        <f>IF(AND(D3846="",A3846=""),"",IF(ISBLANK(A3846)," ",VLOOKUP(A3846,'Tabla de equipos'!$B$3:$D$107,3,FALSE)))</f>
        <v/>
      </c>
      <c r="E3846" s="130" t="str">
        <f t="shared" si="60"/>
        <v/>
      </c>
      <c r="F3846" s="24"/>
      <c r="H3846" s="52"/>
      <c r="L3846" s="51"/>
    </row>
    <row r="3847" spans="3:12" ht="21" customHeight="1" x14ac:dyDescent="0.2">
      <c r="C3847" s="128" t="str">
        <f>IF(AND(D3847="",A3847=""),"",IF(ISBLANK(A3847)," ",VLOOKUP(A3847,'Tabla de equipos'!$B$3:$D$107,3,FALSE)))</f>
        <v/>
      </c>
      <c r="E3847" s="130" t="str">
        <f t="shared" si="60"/>
        <v/>
      </c>
      <c r="F3847" s="24"/>
      <c r="H3847" s="52"/>
      <c r="L3847" s="51"/>
    </row>
    <row r="3848" spans="3:12" ht="21" customHeight="1" x14ac:dyDescent="0.2">
      <c r="C3848" s="128" t="str">
        <f>IF(AND(D3848="",A3848=""),"",IF(ISBLANK(A3848)," ",VLOOKUP(A3848,'Tabla de equipos'!$B$3:$D$107,3,FALSE)))</f>
        <v/>
      </c>
      <c r="E3848" s="130" t="str">
        <f t="shared" si="60"/>
        <v/>
      </c>
      <c r="F3848" s="24"/>
      <c r="H3848" s="52"/>
      <c r="L3848" s="51"/>
    </row>
    <row r="3849" spans="3:12" ht="21" customHeight="1" x14ac:dyDescent="0.2">
      <c r="C3849" s="128" t="str">
        <f>IF(AND(D3849="",A3849=""),"",IF(ISBLANK(A3849)," ",VLOOKUP(A3849,'Tabla de equipos'!$B$3:$D$107,3,FALSE)))</f>
        <v/>
      </c>
      <c r="E3849" s="130" t="str">
        <f t="shared" si="60"/>
        <v/>
      </c>
      <c r="F3849" s="24"/>
      <c r="H3849" s="52"/>
      <c r="L3849" s="51"/>
    </row>
    <row r="3850" spans="3:12" ht="21" customHeight="1" x14ac:dyDescent="0.2">
      <c r="C3850" s="128" t="str">
        <f>IF(AND(D3850="",A3850=""),"",IF(ISBLANK(A3850)," ",VLOOKUP(A3850,'Tabla de equipos'!$B$3:$D$107,3,FALSE)))</f>
        <v/>
      </c>
      <c r="E3850" s="130" t="str">
        <f t="shared" si="60"/>
        <v/>
      </c>
      <c r="F3850" s="24"/>
      <c r="H3850" s="52"/>
      <c r="L3850" s="51"/>
    </row>
    <row r="3851" spans="3:12" ht="21" customHeight="1" x14ac:dyDescent="0.2">
      <c r="C3851" s="128" t="str">
        <f>IF(AND(D3851="",A3851=""),"",IF(ISBLANK(A3851)," ",VLOOKUP(A3851,'Tabla de equipos'!$B$3:$D$107,3,FALSE)))</f>
        <v/>
      </c>
      <c r="E3851" s="130" t="str">
        <f t="shared" si="60"/>
        <v/>
      </c>
      <c r="F3851" s="24"/>
      <c r="H3851" s="52"/>
      <c r="L3851" s="51"/>
    </row>
    <row r="3852" spans="3:12" ht="21" customHeight="1" x14ac:dyDescent="0.2">
      <c r="C3852" s="128" t="str">
        <f>IF(AND(D3852="",A3852=""),"",IF(ISBLANK(A3852)," ",VLOOKUP(A3852,'Tabla de equipos'!$B$3:$D$107,3,FALSE)))</f>
        <v/>
      </c>
      <c r="E3852" s="130" t="str">
        <f t="shared" si="60"/>
        <v/>
      </c>
      <c r="F3852" s="24"/>
      <c r="H3852" s="52"/>
      <c r="L3852" s="51"/>
    </row>
    <row r="3853" spans="3:12" ht="21" customHeight="1" x14ac:dyDescent="0.2">
      <c r="C3853" s="128" t="str">
        <f>IF(AND(D3853="",A3853=""),"",IF(ISBLANK(A3853)," ",VLOOKUP(A3853,'Tabla de equipos'!$B$3:$D$107,3,FALSE)))</f>
        <v/>
      </c>
      <c r="E3853" s="130" t="str">
        <f t="shared" si="60"/>
        <v/>
      </c>
      <c r="F3853" s="24"/>
      <c r="H3853" s="52"/>
      <c r="L3853" s="51"/>
    </row>
    <row r="3854" spans="3:12" ht="21" customHeight="1" x14ac:dyDescent="0.2">
      <c r="C3854" s="128" t="str">
        <f>IF(AND(D3854="",A3854=""),"",IF(ISBLANK(A3854)," ",VLOOKUP(A3854,'Tabla de equipos'!$B$3:$D$107,3,FALSE)))</f>
        <v/>
      </c>
      <c r="E3854" s="130" t="str">
        <f t="shared" si="60"/>
        <v/>
      </c>
      <c r="F3854" s="24"/>
      <c r="H3854" s="52"/>
      <c r="L3854" s="51"/>
    </row>
    <row r="3855" spans="3:12" ht="21" customHeight="1" x14ac:dyDescent="0.2">
      <c r="C3855" s="128" t="str">
        <f>IF(AND(D3855="",A3855=""),"",IF(ISBLANK(A3855)," ",VLOOKUP(A3855,'Tabla de equipos'!$B$3:$D$107,3,FALSE)))</f>
        <v/>
      </c>
      <c r="E3855" s="130" t="str">
        <f t="shared" si="60"/>
        <v/>
      </c>
      <c r="F3855" s="24"/>
      <c r="H3855" s="52"/>
      <c r="L3855" s="51"/>
    </row>
    <row r="3856" spans="3:12" ht="21" customHeight="1" x14ac:dyDescent="0.2">
      <c r="C3856" s="128" t="str">
        <f>IF(AND(D3856="",A3856=""),"",IF(ISBLANK(A3856)," ",VLOOKUP(A3856,'Tabla de equipos'!$B$3:$D$107,3,FALSE)))</f>
        <v/>
      </c>
      <c r="E3856" s="130" t="str">
        <f t="shared" si="60"/>
        <v/>
      </c>
      <c r="F3856" s="24"/>
      <c r="H3856" s="52"/>
      <c r="L3856" s="51"/>
    </row>
    <row r="3857" spans="3:12" ht="21" customHeight="1" x14ac:dyDescent="0.2">
      <c r="C3857" s="128" t="str">
        <f>IF(AND(D3857="",A3857=""),"",IF(ISBLANK(A3857)," ",VLOOKUP(A3857,'Tabla de equipos'!$B$3:$D$107,3,FALSE)))</f>
        <v/>
      </c>
      <c r="E3857" s="130" t="str">
        <f t="shared" si="60"/>
        <v/>
      </c>
      <c r="F3857" s="24"/>
      <c r="H3857" s="52"/>
      <c r="L3857" s="51"/>
    </row>
    <row r="3858" spans="3:12" ht="21" customHeight="1" x14ac:dyDescent="0.2">
      <c r="C3858" s="128" t="str">
        <f>IF(AND(D3858="",A3858=""),"",IF(ISBLANK(A3858)," ",VLOOKUP(A3858,'Tabla de equipos'!$B$3:$D$107,3,FALSE)))</f>
        <v/>
      </c>
      <c r="E3858" s="130" t="str">
        <f t="shared" ref="E3858:E3921" si="61">IF(AND(D3858="",A3858=""),"",IF(AND(A3858="",D3858&gt;0),"Falta especificar equipo/soporte",IF(AND(D3858&gt;0,A3858&lt;&gt;""),"","Falta incluir unidades")))</f>
        <v/>
      </c>
      <c r="F3858" s="24"/>
      <c r="H3858" s="52"/>
      <c r="L3858" s="51"/>
    </row>
    <row r="3859" spans="3:12" ht="21" customHeight="1" x14ac:dyDescent="0.2">
      <c r="C3859" s="128" t="str">
        <f>IF(AND(D3859="",A3859=""),"",IF(ISBLANK(A3859)," ",VLOOKUP(A3859,'Tabla de equipos'!$B$3:$D$107,3,FALSE)))</f>
        <v/>
      </c>
      <c r="E3859" s="130" t="str">
        <f t="shared" si="61"/>
        <v/>
      </c>
      <c r="F3859" s="24"/>
      <c r="H3859" s="52"/>
      <c r="L3859" s="51"/>
    </row>
    <row r="3860" spans="3:12" ht="21" customHeight="1" x14ac:dyDescent="0.2">
      <c r="C3860" s="128" t="str">
        <f>IF(AND(D3860="",A3860=""),"",IF(ISBLANK(A3860)," ",VLOOKUP(A3860,'Tabla de equipos'!$B$3:$D$107,3,FALSE)))</f>
        <v/>
      </c>
      <c r="E3860" s="130" t="str">
        <f t="shared" si="61"/>
        <v/>
      </c>
      <c r="F3860" s="24"/>
      <c r="H3860" s="52"/>
      <c r="L3860" s="51"/>
    </row>
    <row r="3861" spans="3:12" ht="21" customHeight="1" x14ac:dyDescent="0.2">
      <c r="C3861" s="128" t="str">
        <f>IF(AND(D3861="",A3861=""),"",IF(ISBLANK(A3861)," ",VLOOKUP(A3861,'Tabla de equipos'!$B$3:$D$107,3,FALSE)))</f>
        <v/>
      </c>
      <c r="E3861" s="130" t="str">
        <f t="shared" si="61"/>
        <v/>
      </c>
      <c r="F3861" s="24"/>
      <c r="H3861" s="52"/>
      <c r="L3861" s="51"/>
    </row>
    <row r="3862" spans="3:12" ht="21" customHeight="1" x14ac:dyDescent="0.2">
      <c r="C3862" s="128" t="str">
        <f>IF(AND(D3862="",A3862=""),"",IF(ISBLANK(A3862)," ",VLOOKUP(A3862,'Tabla de equipos'!$B$3:$D$107,3,FALSE)))</f>
        <v/>
      </c>
      <c r="E3862" s="130" t="str">
        <f t="shared" si="61"/>
        <v/>
      </c>
      <c r="F3862" s="24"/>
      <c r="H3862" s="52"/>
      <c r="L3862" s="51"/>
    </row>
    <row r="3863" spans="3:12" ht="21" customHeight="1" x14ac:dyDescent="0.2">
      <c r="C3863" s="128" t="str">
        <f>IF(AND(D3863="",A3863=""),"",IF(ISBLANK(A3863)," ",VLOOKUP(A3863,'Tabla de equipos'!$B$3:$D$107,3,FALSE)))</f>
        <v/>
      </c>
      <c r="E3863" s="130" t="str">
        <f t="shared" si="61"/>
        <v/>
      </c>
      <c r="F3863" s="24"/>
      <c r="H3863" s="52"/>
      <c r="L3863" s="51"/>
    </row>
    <row r="3864" spans="3:12" ht="21" customHeight="1" x14ac:dyDescent="0.2">
      <c r="C3864" s="128" t="str">
        <f>IF(AND(D3864="",A3864=""),"",IF(ISBLANK(A3864)," ",VLOOKUP(A3864,'Tabla de equipos'!$B$3:$D$107,3,FALSE)))</f>
        <v/>
      </c>
      <c r="E3864" s="130" t="str">
        <f t="shared" si="61"/>
        <v/>
      </c>
      <c r="F3864" s="24"/>
      <c r="H3864" s="52"/>
      <c r="L3864" s="51"/>
    </row>
    <row r="3865" spans="3:12" ht="21" customHeight="1" x14ac:dyDescent="0.2">
      <c r="C3865" s="128" t="str">
        <f>IF(AND(D3865="",A3865=""),"",IF(ISBLANK(A3865)," ",VLOOKUP(A3865,'Tabla de equipos'!$B$3:$D$107,3,FALSE)))</f>
        <v/>
      </c>
      <c r="E3865" s="130" t="str">
        <f t="shared" si="61"/>
        <v/>
      </c>
      <c r="F3865" s="24"/>
      <c r="H3865" s="52"/>
      <c r="L3865" s="51"/>
    </row>
    <row r="3866" spans="3:12" ht="21" customHeight="1" x14ac:dyDescent="0.2">
      <c r="C3866" s="128" t="str">
        <f>IF(AND(D3866="",A3866=""),"",IF(ISBLANK(A3866)," ",VLOOKUP(A3866,'Tabla de equipos'!$B$3:$D$107,3,FALSE)))</f>
        <v/>
      </c>
      <c r="E3866" s="130" t="str">
        <f t="shared" si="61"/>
        <v/>
      </c>
      <c r="F3866" s="24"/>
      <c r="H3866" s="52"/>
      <c r="L3866" s="51"/>
    </row>
    <row r="3867" spans="3:12" ht="21" customHeight="1" x14ac:dyDescent="0.2">
      <c r="C3867" s="128" t="str">
        <f>IF(AND(D3867="",A3867=""),"",IF(ISBLANK(A3867)," ",VLOOKUP(A3867,'Tabla de equipos'!$B$3:$D$107,3,FALSE)))</f>
        <v/>
      </c>
      <c r="E3867" s="130" t="str">
        <f t="shared" si="61"/>
        <v/>
      </c>
      <c r="F3867" s="24"/>
      <c r="H3867" s="52"/>
      <c r="L3867" s="51"/>
    </row>
    <row r="3868" spans="3:12" ht="21" customHeight="1" x14ac:dyDescent="0.2">
      <c r="C3868" s="128" t="str">
        <f>IF(AND(D3868="",A3868=""),"",IF(ISBLANK(A3868)," ",VLOOKUP(A3868,'Tabla de equipos'!$B$3:$D$107,3,FALSE)))</f>
        <v/>
      </c>
      <c r="E3868" s="130" t="str">
        <f t="shared" si="61"/>
        <v/>
      </c>
      <c r="F3868" s="24"/>
      <c r="H3868" s="52"/>
      <c r="L3868" s="51"/>
    </row>
    <row r="3869" spans="3:12" ht="21" customHeight="1" x14ac:dyDescent="0.2">
      <c r="C3869" s="128" t="str">
        <f>IF(AND(D3869="",A3869=""),"",IF(ISBLANK(A3869)," ",VLOOKUP(A3869,'Tabla de equipos'!$B$3:$D$107,3,FALSE)))</f>
        <v/>
      </c>
      <c r="E3869" s="130" t="str">
        <f t="shared" si="61"/>
        <v/>
      </c>
      <c r="F3869" s="24"/>
      <c r="H3869" s="52"/>
      <c r="L3869" s="51"/>
    </row>
    <row r="3870" spans="3:12" ht="21" customHeight="1" x14ac:dyDescent="0.2">
      <c r="C3870" s="128" t="str">
        <f>IF(AND(D3870="",A3870=""),"",IF(ISBLANK(A3870)," ",VLOOKUP(A3870,'Tabla de equipos'!$B$3:$D$107,3,FALSE)))</f>
        <v/>
      </c>
      <c r="E3870" s="130" t="str">
        <f t="shared" si="61"/>
        <v/>
      </c>
      <c r="F3870" s="24"/>
      <c r="H3870" s="52"/>
      <c r="L3870" s="51"/>
    </row>
    <row r="3871" spans="3:12" ht="21" customHeight="1" x14ac:dyDescent="0.2">
      <c r="C3871" s="128" t="str">
        <f>IF(AND(D3871="",A3871=""),"",IF(ISBLANK(A3871)," ",VLOOKUP(A3871,'Tabla de equipos'!$B$3:$D$107,3,FALSE)))</f>
        <v/>
      </c>
      <c r="E3871" s="130" t="str">
        <f t="shared" si="61"/>
        <v/>
      </c>
      <c r="F3871" s="24"/>
      <c r="H3871" s="52"/>
      <c r="L3871" s="51"/>
    </row>
    <row r="3872" spans="3:12" ht="21" customHeight="1" x14ac:dyDescent="0.2">
      <c r="C3872" s="128" t="str">
        <f>IF(AND(D3872="",A3872=""),"",IF(ISBLANK(A3872)," ",VLOOKUP(A3872,'Tabla de equipos'!$B$3:$D$107,3,FALSE)))</f>
        <v/>
      </c>
      <c r="E3872" s="130" t="str">
        <f t="shared" si="61"/>
        <v/>
      </c>
      <c r="F3872" s="24"/>
      <c r="H3872" s="52"/>
      <c r="L3872" s="51"/>
    </row>
    <row r="3873" spans="3:12" ht="21" customHeight="1" x14ac:dyDescent="0.2">
      <c r="C3873" s="128" t="str">
        <f>IF(AND(D3873="",A3873=""),"",IF(ISBLANK(A3873)," ",VLOOKUP(A3873,'Tabla de equipos'!$B$3:$D$107,3,FALSE)))</f>
        <v/>
      </c>
      <c r="E3873" s="130" t="str">
        <f t="shared" si="61"/>
        <v/>
      </c>
      <c r="F3873" s="24"/>
      <c r="H3873" s="52"/>
      <c r="L3873" s="51"/>
    </row>
    <row r="3874" spans="3:12" ht="21" customHeight="1" x14ac:dyDescent="0.2">
      <c r="C3874" s="128" t="str">
        <f>IF(AND(D3874="",A3874=""),"",IF(ISBLANK(A3874)," ",VLOOKUP(A3874,'Tabla de equipos'!$B$3:$D$107,3,FALSE)))</f>
        <v/>
      </c>
      <c r="E3874" s="130" t="str">
        <f t="shared" si="61"/>
        <v/>
      </c>
      <c r="F3874" s="24"/>
      <c r="H3874" s="52"/>
      <c r="L3874" s="51"/>
    </row>
    <row r="3875" spans="3:12" ht="21" customHeight="1" x14ac:dyDescent="0.2">
      <c r="C3875" s="128" t="str">
        <f>IF(AND(D3875="",A3875=""),"",IF(ISBLANK(A3875)," ",VLOOKUP(A3875,'Tabla de equipos'!$B$3:$D$107,3,FALSE)))</f>
        <v/>
      </c>
      <c r="E3875" s="130" t="str">
        <f t="shared" si="61"/>
        <v/>
      </c>
      <c r="F3875" s="24"/>
      <c r="H3875" s="52"/>
      <c r="L3875" s="51"/>
    </row>
    <row r="3876" spans="3:12" ht="21" customHeight="1" x14ac:dyDescent="0.2">
      <c r="C3876" s="128" t="str">
        <f>IF(AND(D3876="",A3876=""),"",IF(ISBLANK(A3876)," ",VLOOKUP(A3876,'Tabla de equipos'!$B$3:$D$107,3,FALSE)))</f>
        <v/>
      </c>
      <c r="E3876" s="130" t="str">
        <f t="shared" si="61"/>
        <v/>
      </c>
      <c r="F3876" s="24"/>
      <c r="H3876" s="52"/>
      <c r="L3876" s="51"/>
    </row>
    <row r="3877" spans="3:12" ht="21" customHeight="1" x14ac:dyDescent="0.2">
      <c r="C3877" s="128" t="str">
        <f>IF(AND(D3877="",A3877=""),"",IF(ISBLANK(A3877)," ",VLOOKUP(A3877,'Tabla de equipos'!$B$3:$D$107,3,FALSE)))</f>
        <v/>
      </c>
      <c r="E3877" s="130" t="str">
        <f t="shared" si="61"/>
        <v/>
      </c>
      <c r="F3877" s="24"/>
      <c r="H3877" s="52"/>
      <c r="L3877" s="51"/>
    </row>
    <row r="3878" spans="3:12" ht="21" customHeight="1" x14ac:dyDescent="0.2">
      <c r="C3878" s="128" t="str">
        <f>IF(AND(D3878="",A3878=""),"",IF(ISBLANK(A3878)," ",VLOOKUP(A3878,'Tabla de equipos'!$B$3:$D$107,3,FALSE)))</f>
        <v/>
      </c>
      <c r="E3878" s="130" t="str">
        <f t="shared" si="61"/>
        <v/>
      </c>
      <c r="F3878" s="24"/>
      <c r="H3878" s="52"/>
      <c r="L3878" s="51"/>
    </row>
    <row r="3879" spans="3:12" ht="21" customHeight="1" x14ac:dyDescent="0.2">
      <c r="C3879" s="128" t="str">
        <f>IF(AND(D3879="",A3879=""),"",IF(ISBLANK(A3879)," ",VLOOKUP(A3879,'Tabla de equipos'!$B$3:$D$107,3,FALSE)))</f>
        <v/>
      </c>
      <c r="E3879" s="130" t="str">
        <f t="shared" si="61"/>
        <v/>
      </c>
      <c r="F3879" s="24"/>
      <c r="H3879" s="52"/>
      <c r="L3879" s="51"/>
    </row>
    <row r="3880" spans="3:12" ht="21" customHeight="1" x14ac:dyDescent="0.2">
      <c r="C3880" s="128" t="str">
        <f>IF(AND(D3880="",A3880=""),"",IF(ISBLANK(A3880)," ",VLOOKUP(A3880,'Tabla de equipos'!$B$3:$D$107,3,FALSE)))</f>
        <v/>
      </c>
      <c r="E3880" s="130" t="str">
        <f t="shared" si="61"/>
        <v/>
      </c>
      <c r="F3880" s="24"/>
      <c r="H3880" s="52"/>
      <c r="L3880" s="51"/>
    </row>
    <row r="3881" spans="3:12" ht="21" customHeight="1" x14ac:dyDescent="0.2">
      <c r="C3881" s="128" t="str">
        <f>IF(AND(D3881="",A3881=""),"",IF(ISBLANK(A3881)," ",VLOOKUP(A3881,'Tabla de equipos'!$B$3:$D$107,3,FALSE)))</f>
        <v/>
      </c>
      <c r="E3881" s="130" t="str">
        <f t="shared" si="61"/>
        <v/>
      </c>
      <c r="F3881" s="24"/>
      <c r="H3881" s="52"/>
      <c r="L3881" s="51"/>
    </row>
    <row r="3882" spans="3:12" ht="21" customHeight="1" x14ac:dyDescent="0.2">
      <c r="C3882" s="128" t="str">
        <f>IF(AND(D3882="",A3882=""),"",IF(ISBLANK(A3882)," ",VLOOKUP(A3882,'Tabla de equipos'!$B$3:$D$107,3,FALSE)))</f>
        <v/>
      </c>
      <c r="E3882" s="130" t="str">
        <f t="shared" si="61"/>
        <v/>
      </c>
      <c r="F3882" s="24"/>
      <c r="H3882" s="52"/>
      <c r="L3882" s="51"/>
    </row>
    <row r="3883" spans="3:12" ht="21" customHeight="1" x14ac:dyDescent="0.2">
      <c r="C3883" s="128" t="str">
        <f>IF(AND(D3883="",A3883=""),"",IF(ISBLANK(A3883)," ",VLOOKUP(A3883,'Tabla de equipos'!$B$3:$D$107,3,FALSE)))</f>
        <v/>
      </c>
      <c r="E3883" s="130" t="str">
        <f t="shared" si="61"/>
        <v/>
      </c>
      <c r="F3883" s="24"/>
      <c r="H3883" s="52"/>
      <c r="L3883" s="51"/>
    </row>
    <row r="3884" spans="3:12" ht="21" customHeight="1" x14ac:dyDescent="0.2">
      <c r="C3884" s="128" t="str">
        <f>IF(AND(D3884="",A3884=""),"",IF(ISBLANK(A3884)," ",VLOOKUP(A3884,'Tabla de equipos'!$B$3:$D$107,3,FALSE)))</f>
        <v/>
      </c>
      <c r="E3884" s="130" t="str">
        <f t="shared" si="61"/>
        <v/>
      </c>
      <c r="F3884" s="24"/>
      <c r="H3884" s="52"/>
      <c r="L3884" s="51"/>
    </row>
    <row r="3885" spans="3:12" ht="21" customHeight="1" x14ac:dyDescent="0.2">
      <c r="C3885" s="128" t="str">
        <f>IF(AND(D3885="",A3885=""),"",IF(ISBLANK(A3885)," ",VLOOKUP(A3885,'Tabla de equipos'!$B$3:$D$107,3,FALSE)))</f>
        <v/>
      </c>
      <c r="E3885" s="130" t="str">
        <f t="shared" si="61"/>
        <v/>
      </c>
      <c r="F3885" s="24"/>
      <c r="H3885" s="52"/>
      <c r="L3885" s="51"/>
    </row>
    <row r="3886" spans="3:12" ht="21" customHeight="1" x14ac:dyDescent="0.2">
      <c r="C3886" s="128" t="str">
        <f>IF(AND(D3886="",A3886=""),"",IF(ISBLANK(A3886)," ",VLOOKUP(A3886,'Tabla de equipos'!$B$3:$D$107,3,FALSE)))</f>
        <v/>
      </c>
      <c r="E3886" s="130" t="str">
        <f t="shared" si="61"/>
        <v/>
      </c>
      <c r="F3886" s="24"/>
      <c r="H3886" s="52"/>
      <c r="L3886" s="51"/>
    </row>
    <row r="3887" spans="3:12" ht="21" customHeight="1" x14ac:dyDescent="0.2">
      <c r="C3887" s="128" t="str">
        <f>IF(AND(D3887="",A3887=""),"",IF(ISBLANK(A3887)," ",VLOOKUP(A3887,'Tabla de equipos'!$B$3:$D$107,3,FALSE)))</f>
        <v/>
      </c>
      <c r="E3887" s="130" t="str">
        <f t="shared" si="61"/>
        <v/>
      </c>
      <c r="F3887" s="24"/>
      <c r="H3887" s="52"/>
      <c r="L3887" s="51"/>
    </row>
    <row r="3888" spans="3:12" ht="21" customHeight="1" x14ac:dyDescent="0.2">
      <c r="C3888" s="128" t="str">
        <f>IF(AND(D3888="",A3888=""),"",IF(ISBLANK(A3888)," ",VLOOKUP(A3888,'Tabla de equipos'!$B$3:$D$107,3,FALSE)))</f>
        <v/>
      </c>
      <c r="E3888" s="130" t="str">
        <f t="shared" si="61"/>
        <v/>
      </c>
      <c r="F3888" s="24"/>
      <c r="H3888" s="52"/>
      <c r="L3888" s="51"/>
    </row>
    <row r="3889" spans="3:12" ht="21" customHeight="1" x14ac:dyDescent="0.2">
      <c r="C3889" s="128" t="str">
        <f>IF(AND(D3889="",A3889=""),"",IF(ISBLANK(A3889)," ",VLOOKUP(A3889,'Tabla de equipos'!$B$3:$D$107,3,FALSE)))</f>
        <v/>
      </c>
      <c r="E3889" s="130" t="str">
        <f t="shared" si="61"/>
        <v/>
      </c>
      <c r="F3889" s="24"/>
      <c r="H3889" s="52"/>
      <c r="L3889" s="51"/>
    </row>
    <row r="3890" spans="3:12" ht="21" customHeight="1" x14ac:dyDescent="0.2">
      <c r="C3890" s="128" t="str">
        <f>IF(AND(D3890="",A3890=""),"",IF(ISBLANK(A3890)," ",VLOOKUP(A3890,'Tabla de equipos'!$B$3:$D$107,3,FALSE)))</f>
        <v/>
      </c>
      <c r="E3890" s="130" t="str">
        <f t="shared" si="61"/>
        <v/>
      </c>
      <c r="F3890" s="24"/>
      <c r="H3890" s="52"/>
      <c r="L3890" s="51"/>
    </row>
    <row r="3891" spans="3:12" ht="21" customHeight="1" x14ac:dyDescent="0.2">
      <c r="C3891" s="128" t="str">
        <f>IF(AND(D3891="",A3891=""),"",IF(ISBLANK(A3891)," ",VLOOKUP(A3891,'Tabla de equipos'!$B$3:$D$107,3,FALSE)))</f>
        <v/>
      </c>
      <c r="E3891" s="130" t="str">
        <f t="shared" si="61"/>
        <v/>
      </c>
      <c r="F3891" s="24"/>
      <c r="H3891" s="52"/>
      <c r="L3891" s="51"/>
    </row>
    <row r="3892" spans="3:12" ht="21" customHeight="1" x14ac:dyDescent="0.2">
      <c r="C3892" s="128" t="str">
        <f>IF(AND(D3892="",A3892=""),"",IF(ISBLANK(A3892)," ",VLOOKUP(A3892,'Tabla de equipos'!$B$3:$D$107,3,FALSE)))</f>
        <v/>
      </c>
      <c r="E3892" s="130" t="str">
        <f t="shared" si="61"/>
        <v/>
      </c>
      <c r="F3892" s="24"/>
      <c r="H3892" s="52"/>
      <c r="L3892" s="51"/>
    </row>
    <row r="3893" spans="3:12" ht="21" customHeight="1" x14ac:dyDescent="0.2">
      <c r="C3893" s="128" t="str">
        <f>IF(AND(D3893="",A3893=""),"",IF(ISBLANK(A3893)," ",VLOOKUP(A3893,'Tabla de equipos'!$B$3:$D$107,3,FALSE)))</f>
        <v/>
      </c>
      <c r="E3893" s="130" t="str">
        <f t="shared" si="61"/>
        <v/>
      </c>
      <c r="F3893" s="24"/>
      <c r="H3893" s="52"/>
      <c r="L3893" s="51"/>
    </row>
    <row r="3894" spans="3:12" ht="21" customHeight="1" x14ac:dyDescent="0.2">
      <c r="C3894" s="128" t="str">
        <f>IF(AND(D3894="",A3894=""),"",IF(ISBLANK(A3894)," ",VLOOKUP(A3894,'Tabla de equipos'!$B$3:$D$107,3,FALSE)))</f>
        <v/>
      </c>
      <c r="E3894" s="130" t="str">
        <f t="shared" si="61"/>
        <v/>
      </c>
      <c r="F3894" s="24"/>
      <c r="H3894" s="52"/>
      <c r="L3894" s="51"/>
    </row>
    <row r="3895" spans="3:12" ht="21" customHeight="1" x14ac:dyDescent="0.2">
      <c r="C3895" s="128" t="str">
        <f>IF(AND(D3895="",A3895=""),"",IF(ISBLANK(A3895)," ",VLOOKUP(A3895,'Tabla de equipos'!$B$3:$D$107,3,FALSE)))</f>
        <v/>
      </c>
      <c r="E3895" s="130" t="str">
        <f t="shared" si="61"/>
        <v/>
      </c>
      <c r="F3895" s="24"/>
      <c r="H3895" s="52"/>
      <c r="L3895" s="51"/>
    </row>
    <row r="3896" spans="3:12" ht="21" customHeight="1" x14ac:dyDescent="0.2">
      <c r="C3896" s="128" t="str">
        <f>IF(AND(D3896="",A3896=""),"",IF(ISBLANK(A3896)," ",VLOOKUP(A3896,'Tabla de equipos'!$B$3:$D$107,3,FALSE)))</f>
        <v/>
      </c>
      <c r="E3896" s="130" t="str">
        <f t="shared" si="61"/>
        <v/>
      </c>
      <c r="F3896" s="24"/>
      <c r="H3896" s="52"/>
      <c r="L3896" s="51"/>
    </row>
    <row r="3897" spans="3:12" ht="21" customHeight="1" x14ac:dyDescent="0.2">
      <c r="C3897" s="128" t="str">
        <f>IF(AND(D3897="",A3897=""),"",IF(ISBLANK(A3897)," ",VLOOKUP(A3897,'Tabla de equipos'!$B$3:$D$107,3,FALSE)))</f>
        <v/>
      </c>
      <c r="E3897" s="130" t="str">
        <f t="shared" si="61"/>
        <v/>
      </c>
      <c r="F3897" s="24"/>
      <c r="H3897" s="52"/>
      <c r="L3897" s="51"/>
    </row>
    <row r="3898" spans="3:12" ht="21" customHeight="1" x14ac:dyDescent="0.2">
      <c r="C3898" s="128" t="str">
        <f>IF(AND(D3898="",A3898=""),"",IF(ISBLANK(A3898)," ",VLOOKUP(A3898,'Tabla de equipos'!$B$3:$D$107,3,FALSE)))</f>
        <v/>
      </c>
      <c r="E3898" s="130" t="str">
        <f t="shared" si="61"/>
        <v/>
      </c>
      <c r="F3898" s="24"/>
      <c r="H3898" s="52"/>
      <c r="L3898" s="51"/>
    </row>
    <row r="3899" spans="3:12" ht="21" customHeight="1" x14ac:dyDescent="0.2">
      <c r="C3899" s="128" t="str">
        <f>IF(AND(D3899="",A3899=""),"",IF(ISBLANK(A3899)," ",VLOOKUP(A3899,'Tabla de equipos'!$B$3:$D$107,3,FALSE)))</f>
        <v/>
      </c>
      <c r="E3899" s="130" t="str">
        <f t="shared" si="61"/>
        <v/>
      </c>
      <c r="F3899" s="24"/>
      <c r="H3899" s="52"/>
      <c r="L3899" s="51"/>
    </row>
    <row r="3900" spans="3:12" ht="21" customHeight="1" x14ac:dyDescent="0.2">
      <c r="C3900" s="128" t="str">
        <f>IF(AND(D3900="",A3900=""),"",IF(ISBLANK(A3900)," ",VLOOKUP(A3900,'Tabla de equipos'!$B$3:$D$107,3,FALSE)))</f>
        <v/>
      </c>
      <c r="E3900" s="130" t="str">
        <f t="shared" si="61"/>
        <v/>
      </c>
      <c r="F3900" s="24"/>
      <c r="H3900" s="52"/>
      <c r="L3900" s="51"/>
    </row>
    <row r="3901" spans="3:12" ht="21" customHeight="1" x14ac:dyDescent="0.2">
      <c r="C3901" s="128" t="str">
        <f>IF(AND(D3901="",A3901=""),"",IF(ISBLANK(A3901)," ",VLOOKUP(A3901,'Tabla de equipos'!$B$3:$D$107,3,FALSE)))</f>
        <v/>
      </c>
      <c r="E3901" s="130" t="str">
        <f t="shared" si="61"/>
        <v/>
      </c>
      <c r="F3901" s="24"/>
      <c r="H3901" s="52"/>
      <c r="L3901" s="51"/>
    </row>
    <row r="3902" spans="3:12" ht="21" customHeight="1" x14ac:dyDescent="0.2">
      <c r="C3902" s="128" t="str">
        <f>IF(AND(D3902="",A3902=""),"",IF(ISBLANK(A3902)," ",VLOOKUP(A3902,'Tabla de equipos'!$B$3:$D$107,3,FALSE)))</f>
        <v/>
      </c>
      <c r="E3902" s="130" t="str">
        <f t="shared" si="61"/>
        <v/>
      </c>
      <c r="F3902" s="24"/>
      <c r="H3902" s="52"/>
      <c r="L3902" s="51"/>
    </row>
    <row r="3903" spans="3:12" ht="21" customHeight="1" x14ac:dyDescent="0.2">
      <c r="C3903" s="128" t="str">
        <f>IF(AND(D3903="",A3903=""),"",IF(ISBLANK(A3903)," ",VLOOKUP(A3903,'Tabla de equipos'!$B$3:$D$107,3,FALSE)))</f>
        <v/>
      </c>
      <c r="E3903" s="130" t="str">
        <f t="shared" si="61"/>
        <v/>
      </c>
      <c r="F3903" s="24"/>
      <c r="H3903" s="52"/>
      <c r="L3903" s="51"/>
    </row>
    <row r="3904" spans="3:12" ht="21" customHeight="1" x14ac:dyDescent="0.2">
      <c r="C3904" s="128" t="str">
        <f>IF(AND(D3904="",A3904=""),"",IF(ISBLANK(A3904)," ",VLOOKUP(A3904,'Tabla de equipos'!$B$3:$D$107,3,FALSE)))</f>
        <v/>
      </c>
      <c r="E3904" s="130" t="str">
        <f t="shared" si="61"/>
        <v/>
      </c>
      <c r="F3904" s="24"/>
      <c r="H3904" s="52"/>
      <c r="L3904" s="51"/>
    </row>
    <row r="3905" spans="3:12" ht="21" customHeight="1" x14ac:dyDescent="0.2">
      <c r="C3905" s="128" t="str">
        <f>IF(AND(D3905="",A3905=""),"",IF(ISBLANK(A3905)," ",VLOOKUP(A3905,'Tabla de equipos'!$B$3:$D$107,3,FALSE)))</f>
        <v/>
      </c>
      <c r="E3905" s="130" t="str">
        <f t="shared" si="61"/>
        <v/>
      </c>
      <c r="F3905" s="24"/>
      <c r="H3905" s="52"/>
      <c r="L3905" s="51"/>
    </row>
    <row r="3906" spans="3:12" ht="21" customHeight="1" x14ac:dyDescent="0.2">
      <c r="C3906" s="128" t="str">
        <f>IF(AND(D3906="",A3906=""),"",IF(ISBLANK(A3906)," ",VLOOKUP(A3906,'Tabla de equipos'!$B$3:$D$107,3,FALSE)))</f>
        <v/>
      </c>
      <c r="E3906" s="130" t="str">
        <f t="shared" si="61"/>
        <v/>
      </c>
      <c r="F3906" s="24"/>
      <c r="H3906" s="52"/>
      <c r="L3906" s="51"/>
    </row>
    <row r="3907" spans="3:12" ht="21" customHeight="1" x14ac:dyDescent="0.2">
      <c r="C3907" s="128" t="str">
        <f>IF(AND(D3907="",A3907=""),"",IF(ISBLANK(A3907)," ",VLOOKUP(A3907,'Tabla de equipos'!$B$3:$D$107,3,FALSE)))</f>
        <v/>
      </c>
      <c r="E3907" s="130" t="str">
        <f t="shared" si="61"/>
        <v/>
      </c>
      <c r="F3907" s="24"/>
      <c r="H3907" s="52"/>
      <c r="L3907" s="51"/>
    </row>
    <row r="3908" spans="3:12" ht="21" customHeight="1" x14ac:dyDescent="0.2">
      <c r="C3908" s="128" t="str">
        <f>IF(AND(D3908="",A3908=""),"",IF(ISBLANK(A3908)," ",VLOOKUP(A3908,'Tabla de equipos'!$B$3:$D$107,3,FALSE)))</f>
        <v/>
      </c>
      <c r="E3908" s="130" t="str">
        <f t="shared" si="61"/>
        <v/>
      </c>
      <c r="F3908" s="24"/>
      <c r="H3908" s="52"/>
      <c r="L3908" s="51"/>
    </row>
    <row r="3909" spans="3:12" ht="21" customHeight="1" x14ac:dyDescent="0.2">
      <c r="C3909" s="128" t="str">
        <f>IF(AND(D3909="",A3909=""),"",IF(ISBLANK(A3909)," ",VLOOKUP(A3909,'Tabla de equipos'!$B$3:$D$107,3,FALSE)))</f>
        <v/>
      </c>
      <c r="E3909" s="130" t="str">
        <f t="shared" si="61"/>
        <v/>
      </c>
      <c r="F3909" s="24"/>
      <c r="H3909" s="52"/>
      <c r="L3909" s="51"/>
    </row>
    <row r="3910" spans="3:12" ht="21" customHeight="1" x14ac:dyDescent="0.2">
      <c r="C3910" s="128" t="str">
        <f>IF(AND(D3910="",A3910=""),"",IF(ISBLANK(A3910)," ",VLOOKUP(A3910,'Tabla de equipos'!$B$3:$D$107,3,FALSE)))</f>
        <v/>
      </c>
      <c r="E3910" s="130" t="str">
        <f t="shared" si="61"/>
        <v/>
      </c>
      <c r="F3910" s="24"/>
      <c r="H3910" s="52"/>
      <c r="L3910" s="51"/>
    </row>
    <row r="3911" spans="3:12" ht="21" customHeight="1" x14ac:dyDescent="0.2">
      <c r="C3911" s="128" t="str">
        <f>IF(AND(D3911="",A3911=""),"",IF(ISBLANK(A3911)," ",VLOOKUP(A3911,'Tabla de equipos'!$B$3:$D$107,3,FALSE)))</f>
        <v/>
      </c>
      <c r="E3911" s="130" t="str">
        <f t="shared" si="61"/>
        <v/>
      </c>
      <c r="F3911" s="24"/>
      <c r="H3911" s="52"/>
      <c r="L3911" s="51"/>
    </row>
    <row r="3912" spans="3:12" ht="21" customHeight="1" x14ac:dyDescent="0.2">
      <c r="C3912" s="128" t="str">
        <f>IF(AND(D3912="",A3912=""),"",IF(ISBLANK(A3912)," ",VLOOKUP(A3912,'Tabla de equipos'!$B$3:$D$107,3,FALSE)))</f>
        <v/>
      </c>
      <c r="E3912" s="130" t="str">
        <f t="shared" si="61"/>
        <v/>
      </c>
      <c r="F3912" s="24"/>
      <c r="H3912" s="52"/>
      <c r="L3912" s="51"/>
    </row>
    <row r="3913" spans="3:12" ht="21" customHeight="1" x14ac:dyDescent="0.2">
      <c r="C3913" s="128" t="str">
        <f>IF(AND(D3913="",A3913=""),"",IF(ISBLANK(A3913)," ",VLOOKUP(A3913,'Tabla de equipos'!$B$3:$D$107,3,FALSE)))</f>
        <v/>
      </c>
      <c r="E3913" s="130" t="str">
        <f t="shared" si="61"/>
        <v/>
      </c>
      <c r="F3913" s="24"/>
      <c r="H3913" s="52"/>
      <c r="L3913" s="51"/>
    </row>
    <row r="3914" spans="3:12" ht="21" customHeight="1" x14ac:dyDescent="0.2">
      <c r="C3914" s="128" t="str">
        <f>IF(AND(D3914="",A3914=""),"",IF(ISBLANK(A3914)," ",VLOOKUP(A3914,'Tabla de equipos'!$B$3:$D$107,3,FALSE)))</f>
        <v/>
      </c>
      <c r="E3914" s="130" t="str">
        <f t="shared" si="61"/>
        <v/>
      </c>
      <c r="F3914" s="24"/>
      <c r="H3914" s="52"/>
      <c r="L3914" s="51"/>
    </row>
    <row r="3915" spans="3:12" ht="21" customHeight="1" x14ac:dyDescent="0.2">
      <c r="C3915" s="128" t="str">
        <f>IF(AND(D3915="",A3915=""),"",IF(ISBLANK(A3915)," ",VLOOKUP(A3915,'Tabla de equipos'!$B$3:$D$107,3,FALSE)))</f>
        <v/>
      </c>
      <c r="E3915" s="130" t="str">
        <f t="shared" si="61"/>
        <v/>
      </c>
      <c r="F3915" s="24"/>
      <c r="H3915" s="52"/>
      <c r="L3915" s="51"/>
    </row>
    <row r="3916" spans="3:12" ht="21" customHeight="1" x14ac:dyDescent="0.2">
      <c r="C3916" s="128" t="str">
        <f>IF(AND(D3916="",A3916=""),"",IF(ISBLANK(A3916)," ",VLOOKUP(A3916,'Tabla de equipos'!$B$3:$D$107,3,FALSE)))</f>
        <v/>
      </c>
      <c r="E3916" s="130" t="str">
        <f t="shared" si="61"/>
        <v/>
      </c>
      <c r="F3916" s="24"/>
      <c r="H3916" s="52"/>
      <c r="L3916" s="51"/>
    </row>
    <row r="3917" spans="3:12" ht="21" customHeight="1" x14ac:dyDescent="0.2">
      <c r="C3917" s="128" t="str">
        <f>IF(AND(D3917="",A3917=""),"",IF(ISBLANK(A3917)," ",VLOOKUP(A3917,'Tabla de equipos'!$B$3:$D$107,3,FALSE)))</f>
        <v/>
      </c>
      <c r="E3917" s="130" t="str">
        <f t="shared" si="61"/>
        <v/>
      </c>
      <c r="F3917" s="24"/>
      <c r="H3917" s="52"/>
      <c r="L3917" s="51"/>
    </row>
    <row r="3918" spans="3:12" ht="21" customHeight="1" x14ac:dyDescent="0.2">
      <c r="C3918" s="128" t="str">
        <f>IF(AND(D3918="",A3918=""),"",IF(ISBLANK(A3918)," ",VLOOKUP(A3918,'Tabla de equipos'!$B$3:$D$107,3,FALSE)))</f>
        <v/>
      </c>
      <c r="E3918" s="130" t="str">
        <f t="shared" si="61"/>
        <v/>
      </c>
      <c r="F3918" s="24"/>
      <c r="H3918" s="52"/>
      <c r="L3918" s="51"/>
    </row>
    <row r="3919" spans="3:12" ht="21" customHeight="1" x14ac:dyDescent="0.2">
      <c r="C3919" s="128" t="str">
        <f>IF(AND(D3919="",A3919=""),"",IF(ISBLANK(A3919)," ",VLOOKUP(A3919,'Tabla de equipos'!$B$3:$D$107,3,FALSE)))</f>
        <v/>
      </c>
      <c r="E3919" s="130" t="str">
        <f t="shared" si="61"/>
        <v/>
      </c>
      <c r="F3919" s="24"/>
      <c r="H3919" s="52"/>
      <c r="L3919" s="51"/>
    </row>
    <row r="3920" spans="3:12" ht="21" customHeight="1" x14ac:dyDescent="0.2">
      <c r="C3920" s="128" t="str">
        <f>IF(AND(D3920="",A3920=""),"",IF(ISBLANK(A3920)," ",VLOOKUP(A3920,'Tabla de equipos'!$B$3:$D$107,3,FALSE)))</f>
        <v/>
      </c>
      <c r="E3920" s="130" t="str">
        <f t="shared" si="61"/>
        <v/>
      </c>
      <c r="F3920" s="24"/>
      <c r="H3920" s="52"/>
      <c r="L3920" s="51"/>
    </row>
    <row r="3921" spans="3:12" ht="21" customHeight="1" x14ac:dyDescent="0.2">
      <c r="C3921" s="128" t="str">
        <f>IF(AND(D3921="",A3921=""),"",IF(ISBLANK(A3921)," ",VLOOKUP(A3921,'Tabla de equipos'!$B$3:$D$107,3,FALSE)))</f>
        <v/>
      </c>
      <c r="E3921" s="130" t="str">
        <f t="shared" si="61"/>
        <v/>
      </c>
      <c r="F3921" s="24"/>
      <c r="H3921" s="52"/>
      <c r="L3921" s="51"/>
    </row>
    <row r="3922" spans="3:12" ht="21" customHeight="1" x14ac:dyDescent="0.2">
      <c r="C3922" s="128" t="str">
        <f>IF(AND(D3922="",A3922=""),"",IF(ISBLANK(A3922)," ",VLOOKUP(A3922,'Tabla de equipos'!$B$3:$D$107,3,FALSE)))</f>
        <v/>
      </c>
      <c r="E3922" s="130" t="str">
        <f t="shared" ref="E3922:E3974" si="62">IF(AND(D3922="",A3922=""),"",IF(AND(A3922="",D3922&gt;0),"Falta especificar equipo/soporte",IF(AND(D3922&gt;0,A3922&lt;&gt;""),"","Falta incluir unidades")))</f>
        <v/>
      </c>
      <c r="F3922" s="24"/>
      <c r="H3922" s="52"/>
      <c r="L3922" s="51"/>
    </row>
    <row r="3923" spans="3:12" ht="21" customHeight="1" x14ac:dyDescent="0.2">
      <c r="C3923" s="128" t="str">
        <f>IF(AND(D3923="",A3923=""),"",IF(ISBLANK(A3923)," ",VLOOKUP(A3923,'Tabla de equipos'!$B$3:$D$107,3,FALSE)))</f>
        <v/>
      </c>
      <c r="E3923" s="130" t="str">
        <f t="shared" si="62"/>
        <v/>
      </c>
      <c r="F3923" s="24"/>
      <c r="H3923" s="52"/>
      <c r="L3923" s="51"/>
    </row>
    <row r="3924" spans="3:12" ht="21" customHeight="1" x14ac:dyDescent="0.2">
      <c r="C3924" s="128" t="str">
        <f>IF(AND(D3924="",A3924=""),"",IF(ISBLANK(A3924)," ",VLOOKUP(A3924,'Tabla de equipos'!$B$3:$D$107,3,FALSE)))</f>
        <v/>
      </c>
      <c r="E3924" s="130" t="str">
        <f t="shared" si="62"/>
        <v/>
      </c>
      <c r="F3924" s="24"/>
      <c r="H3924" s="52"/>
      <c r="L3924" s="51"/>
    </row>
    <row r="3925" spans="3:12" ht="21" customHeight="1" x14ac:dyDescent="0.2">
      <c r="C3925" s="128" t="str">
        <f>IF(AND(D3925="",A3925=""),"",IF(ISBLANK(A3925)," ",VLOOKUP(A3925,'Tabla de equipos'!$B$3:$D$107,3,FALSE)))</f>
        <v/>
      </c>
      <c r="E3925" s="130" t="str">
        <f t="shared" si="62"/>
        <v/>
      </c>
      <c r="F3925" s="24"/>
      <c r="H3925" s="52"/>
      <c r="L3925" s="51"/>
    </row>
    <row r="3926" spans="3:12" ht="21" customHeight="1" x14ac:dyDescent="0.2">
      <c r="C3926" s="128" t="str">
        <f>IF(AND(D3926="",A3926=""),"",IF(ISBLANK(A3926)," ",VLOOKUP(A3926,'Tabla de equipos'!$B$3:$D$107,3,FALSE)))</f>
        <v/>
      </c>
      <c r="E3926" s="130" t="str">
        <f t="shared" si="62"/>
        <v/>
      </c>
      <c r="F3926" s="24"/>
      <c r="H3926" s="52"/>
      <c r="L3926" s="51"/>
    </row>
    <row r="3927" spans="3:12" ht="21" customHeight="1" x14ac:dyDescent="0.2">
      <c r="C3927" s="128" t="str">
        <f>IF(AND(D3927="",A3927=""),"",IF(ISBLANK(A3927)," ",VLOOKUP(A3927,'Tabla de equipos'!$B$3:$D$107,3,FALSE)))</f>
        <v/>
      </c>
      <c r="E3927" s="130" t="str">
        <f t="shared" si="62"/>
        <v/>
      </c>
      <c r="F3927" s="24"/>
      <c r="H3927" s="52"/>
      <c r="L3927" s="51"/>
    </row>
    <row r="3928" spans="3:12" ht="21" customHeight="1" x14ac:dyDescent="0.2">
      <c r="C3928" s="128" t="str">
        <f>IF(AND(D3928="",A3928=""),"",IF(ISBLANK(A3928)," ",VLOOKUP(A3928,'Tabla de equipos'!$B$3:$D$107,3,FALSE)))</f>
        <v/>
      </c>
      <c r="E3928" s="130" t="str">
        <f t="shared" si="62"/>
        <v/>
      </c>
      <c r="F3928" s="24"/>
      <c r="H3928" s="52"/>
      <c r="L3928" s="51"/>
    </row>
    <row r="3929" spans="3:12" ht="21" customHeight="1" x14ac:dyDescent="0.2">
      <c r="C3929" s="128" t="str">
        <f>IF(AND(D3929="",A3929=""),"",IF(ISBLANK(A3929)," ",VLOOKUP(A3929,'Tabla de equipos'!$B$3:$D$107,3,FALSE)))</f>
        <v/>
      </c>
      <c r="E3929" s="130" t="str">
        <f t="shared" si="62"/>
        <v/>
      </c>
      <c r="F3929" s="24"/>
      <c r="H3929" s="52"/>
      <c r="L3929" s="51"/>
    </row>
    <row r="3930" spans="3:12" ht="21" customHeight="1" x14ac:dyDescent="0.2">
      <c r="C3930" s="128" t="str">
        <f>IF(AND(D3930="",A3930=""),"",IF(ISBLANK(A3930)," ",VLOOKUP(A3930,'Tabla de equipos'!$B$3:$D$107,3,FALSE)))</f>
        <v/>
      </c>
      <c r="E3930" s="130" t="str">
        <f t="shared" si="62"/>
        <v/>
      </c>
      <c r="F3930" s="24"/>
      <c r="H3930" s="52"/>
      <c r="L3930" s="51"/>
    </row>
    <row r="3931" spans="3:12" ht="21" customHeight="1" x14ac:dyDescent="0.2">
      <c r="C3931" s="128" t="str">
        <f>IF(AND(D3931="",A3931=""),"",IF(ISBLANK(A3931)," ",VLOOKUP(A3931,'Tabla de equipos'!$B$3:$D$107,3,FALSE)))</f>
        <v/>
      </c>
      <c r="E3931" s="130" t="str">
        <f t="shared" si="62"/>
        <v/>
      </c>
      <c r="F3931" s="24"/>
      <c r="H3931" s="52"/>
      <c r="L3931" s="51"/>
    </row>
    <row r="3932" spans="3:12" ht="21" customHeight="1" x14ac:dyDescent="0.2">
      <c r="C3932" s="128" t="str">
        <f>IF(AND(D3932="",A3932=""),"",IF(ISBLANK(A3932)," ",VLOOKUP(A3932,'Tabla de equipos'!$B$3:$D$107,3,FALSE)))</f>
        <v/>
      </c>
      <c r="E3932" s="130" t="str">
        <f t="shared" si="62"/>
        <v/>
      </c>
      <c r="F3932" s="24"/>
      <c r="H3932" s="52"/>
      <c r="L3932" s="51"/>
    </row>
    <row r="3933" spans="3:12" ht="21" customHeight="1" x14ac:dyDescent="0.2">
      <c r="C3933" s="128" t="str">
        <f>IF(AND(D3933="",A3933=""),"",IF(ISBLANK(A3933)," ",VLOOKUP(A3933,'Tabla de equipos'!$B$3:$D$107,3,FALSE)))</f>
        <v/>
      </c>
      <c r="E3933" s="130" t="str">
        <f t="shared" si="62"/>
        <v/>
      </c>
      <c r="F3933" s="24"/>
      <c r="H3933" s="52"/>
      <c r="L3933" s="51"/>
    </row>
    <row r="3934" spans="3:12" ht="21" customHeight="1" x14ac:dyDescent="0.2">
      <c r="C3934" s="128" t="str">
        <f>IF(AND(D3934="",A3934=""),"",IF(ISBLANK(A3934)," ",VLOOKUP(A3934,'Tabla de equipos'!$B$3:$D$107,3,FALSE)))</f>
        <v/>
      </c>
      <c r="E3934" s="130" t="str">
        <f t="shared" si="62"/>
        <v/>
      </c>
      <c r="F3934" s="24"/>
      <c r="H3934" s="52"/>
      <c r="L3934" s="51"/>
    </row>
    <row r="3935" spans="3:12" ht="21" customHeight="1" x14ac:dyDescent="0.2">
      <c r="C3935" s="128" t="str">
        <f>IF(AND(D3935="",A3935=""),"",IF(ISBLANK(A3935)," ",VLOOKUP(A3935,'Tabla de equipos'!$B$3:$D$107,3,FALSE)))</f>
        <v/>
      </c>
      <c r="E3935" s="130" t="str">
        <f t="shared" si="62"/>
        <v/>
      </c>
      <c r="F3935" s="24"/>
      <c r="H3935" s="52"/>
      <c r="L3935" s="51"/>
    </row>
    <row r="3936" spans="3:12" ht="21" customHeight="1" x14ac:dyDescent="0.2">
      <c r="C3936" s="128" t="str">
        <f>IF(AND(D3936="",A3936=""),"",IF(ISBLANK(A3936)," ",VLOOKUP(A3936,'Tabla de equipos'!$B$3:$D$107,3,FALSE)))</f>
        <v/>
      </c>
      <c r="E3936" s="130" t="str">
        <f t="shared" si="62"/>
        <v/>
      </c>
      <c r="F3936" s="24"/>
      <c r="H3936" s="52"/>
      <c r="L3936" s="51"/>
    </row>
    <row r="3937" spans="3:12" ht="21" customHeight="1" x14ac:dyDescent="0.2">
      <c r="C3937" s="128" t="str">
        <f>IF(AND(D3937="",A3937=""),"",IF(ISBLANK(A3937)," ",VLOOKUP(A3937,'Tabla de equipos'!$B$3:$D$107,3,FALSE)))</f>
        <v/>
      </c>
      <c r="E3937" s="130" t="str">
        <f t="shared" si="62"/>
        <v/>
      </c>
      <c r="F3937" s="24"/>
      <c r="H3937" s="52"/>
      <c r="L3937" s="51"/>
    </row>
    <row r="3938" spans="3:12" ht="21" customHeight="1" x14ac:dyDescent="0.2">
      <c r="C3938" s="128" t="str">
        <f>IF(AND(D3938="",A3938=""),"",IF(ISBLANK(A3938)," ",VLOOKUP(A3938,'Tabla de equipos'!$B$3:$D$107,3,FALSE)))</f>
        <v/>
      </c>
      <c r="E3938" s="130" t="str">
        <f t="shared" si="62"/>
        <v/>
      </c>
      <c r="F3938" s="24"/>
      <c r="H3938" s="52"/>
      <c r="L3938" s="51"/>
    </row>
    <row r="3939" spans="3:12" ht="21" customHeight="1" x14ac:dyDescent="0.2">
      <c r="C3939" s="128" t="str">
        <f>IF(AND(D3939="",A3939=""),"",IF(ISBLANK(A3939)," ",VLOOKUP(A3939,'Tabla de equipos'!$B$3:$D$107,3,FALSE)))</f>
        <v/>
      </c>
      <c r="E3939" s="130" t="str">
        <f t="shared" si="62"/>
        <v/>
      </c>
      <c r="F3939" s="24"/>
      <c r="H3939" s="52"/>
      <c r="L3939" s="51"/>
    </row>
    <row r="3940" spans="3:12" ht="21" customHeight="1" x14ac:dyDescent="0.2">
      <c r="C3940" s="128" t="str">
        <f>IF(AND(D3940="",A3940=""),"",IF(ISBLANK(A3940)," ",VLOOKUP(A3940,'Tabla de equipos'!$B$3:$D$107,3,FALSE)))</f>
        <v/>
      </c>
      <c r="E3940" s="130" t="str">
        <f t="shared" si="62"/>
        <v/>
      </c>
      <c r="F3940" s="24"/>
      <c r="H3940" s="52"/>
      <c r="L3940" s="51"/>
    </row>
    <row r="3941" spans="3:12" ht="21" customHeight="1" x14ac:dyDescent="0.2">
      <c r="C3941" s="128" t="str">
        <f>IF(AND(D3941="",A3941=""),"",IF(ISBLANK(A3941)," ",VLOOKUP(A3941,'Tabla de equipos'!$B$3:$D$107,3,FALSE)))</f>
        <v/>
      </c>
      <c r="E3941" s="130" t="str">
        <f t="shared" si="62"/>
        <v/>
      </c>
      <c r="F3941" s="24"/>
      <c r="H3941" s="52"/>
      <c r="L3941" s="51"/>
    </row>
    <row r="3942" spans="3:12" ht="21" customHeight="1" x14ac:dyDescent="0.2">
      <c r="C3942" s="128" t="str">
        <f>IF(AND(D3942="",A3942=""),"",IF(ISBLANK(A3942)," ",VLOOKUP(A3942,'Tabla de equipos'!$B$3:$D$107,3,FALSE)))</f>
        <v/>
      </c>
      <c r="E3942" s="130" t="str">
        <f t="shared" si="62"/>
        <v/>
      </c>
      <c r="F3942" s="24"/>
      <c r="H3942" s="52"/>
      <c r="L3942" s="51"/>
    </row>
    <row r="3943" spans="3:12" ht="21" customHeight="1" x14ac:dyDescent="0.2">
      <c r="C3943" s="128" t="str">
        <f>IF(AND(D3943="",A3943=""),"",IF(ISBLANK(A3943)," ",VLOOKUP(A3943,'Tabla de equipos'!$B$3:$D$107,3,FALSE)))</f>
        <v/>
      </c>
      <c r="E3943" s="130" t="str">
        <f t="shared" si="62"/>
        <v/>
      </c>
      <c r="F3943" s="24"/>
      <c r="H3943" s="52"/>
      <c r="L3943" s="51"/>
    </row>
    <row r="3944" spans="3:12" ht="21" customHeight="1" x14ac:dyDescent="0.2">
      <c r="C3944" s="128" t="str">
        <f>IF(AND(D3944="",A3944=""),"",IF(ISBLANK(A3944)," ",VLOOKUP(A3944,'Tabla de equipos'!$B$3:$D$107,3,FALSE)))</f>
        <v/>
      </c>
      <c r="E3944" s="130" t="str">
        <f t="shared" si="62"/>
        <v/>
      </c>
      <c r="F3944" s="24"/>
      <c r="H3944" s="52"/>
      <c r="L3944" s="51"/>
    </row>
    <row r="3945" spans="3:12" ht="21" customHeight="1" x14ac:dyDescent="0.2">
      <c r="C3945" s="128" t="str">
        <f>IF(AND(D3945="",A3945=""),"",IF(ISBLANK(A3945)," ",VLOOKUP(A3945,'Tabla de equipos'!$B$3:$D$107,3,FALSE)))</f>
        <v/>
      </c>
      <c r="E3945" s="130" t="str">
        <f t="shared" si="62"/>
        <v/>
      </c>
      <c r="F3945" s="24"/>
      <c r="H3945" s="52"/>
      <c r="L3945" s="51"/>
    </row>
    <row r="3946" spans="3:12" ht="21" customHeight="1" x14ac:dyDescent="0.2">
      <c r="C3946" s="128" t="str">
        <f>IF(AND(D3946="",A3946=""),"",IF(ISBLANK(A3946)," ",VLOOKUP(A3946,'Tabla de equipos'!$B$3:$D$107,3,FALSE)))</f>
        <v/>
      </c>
      <c r="E3946" s="130" t="str">
        <f t="shared" si="62"/>
        <v/>
      </c>
      <c r="F3946" s="24"/>
      <c r="H3946" s="52"/>
      <c r="L3946" s="51"/>
    </row>
    <row r="3947" spans="3:12" ht="21" customHeight="1" x14ac:dyDescent="0.2">
      <c r="C3947" s="128" t="str">
        <f>IF(AND(D3947="",A3947=""),"",IF(ISBLANK(A3947)," ",VLOOKUP(A3947,'Tabla de equipos'!$B$3:$D$107,3,FALSE)))</f>
        <v/>
      </c>
      <c r="E3947" s="130" t="str">
        <f t="shared" si="62"/>
        <v/>
      </c>
      <c r="F3947" s="24"/>
      <c r="H3947" s="52"/>
      <c r="L3947" s="51"/>
    </row>
    <row r="3948" spans="3:12" ht="21" customHeight="1" x14ac:dyDescent="0.2">
      <c r="C3948" s="128" t="str">
        <f>IF(AND(D3948="",A3948=""),"",IF(ISBLANK(A3948)," ",VLOOKUP(A3948,'Tabla de equipos'!$B$3:$D$107,3,FALSE)))</f>
        <v/>
      </c>
      <c r="E3948" s="130" t="str">
        <f t="shared" si="62"/>
        <v/>
      </c>
      <c r="F3948" s="24"/>
      <c r="H3948" s="52"/>
      <c r="L3948" s="51"/>
    </row>
    <row r="3949" spans="3:12" ht="21" customHeight="1" x14ac:dyDescent="0.2">
      <c r="C3949" s="128" t="str">
        <f>IF(AND(D3949="",A3949=""),"",IF(ISBLANK(A3949)," ",VLOOKUP(A3949,'Tabla de equipos'!$B$3:$D$107,3,FALSE)))</f>
        <v/>
      </c>
      <c r="E3949" s="130" t="str">
        <f t="shared" si="62"/>
        <v/>
      </c>
      <c r="F3949" s="24"/>
      <c r="H3949" s="52"/>
      <c r="L3949" s="51"/>
    </row>
    <row r="3950" spans="3:12" ht="21" customHeight="1" x14ac:dyDescent="0.2">
      <c r="C3950" s="128" t="str">
        <f>IF(AND(D3950="",A3950=""),"",IF(ISBLANK(A3950)," ",VLOOKUP(A3950,'Tabla de equipos'!$B$3:$D$107,3,FALSE)))</f>
        <v/>
      </c>
      <c r="E3950" s="130" t="str">
        <f t="shared" si="62"/>
        <v/>
      </c>
      <c r="F3950" s="24"/>
      <c r="H3950" s="52"/>
      <c r="L3950" s="51"/>
    </row>
    <row r="3951" spans="3:12" ht="21" customHeight="1" x14ac:dyDescent="0.2">
      <c r="C3951" s="128" t="str">
        <f>IF(AND(D3951="",A3951=""),"",IF(ISBLANK(A3951)," ",VLOOKUP(A3951,'Tabla de equipos'!$B$3:$D$107,3,FALSE)))</f>
        <v/>
      </c>
      <c r="E3951" s="130" t="str">
        <f t="shared" si="62"/>
        <v/>
      </c>
      <c r="F3951" s="24"/>
      <c r="H3951" s="52"/>
      <c r="L3951" s="51"/>
    </row>
    <row r="3952" spans="3:12" ht="21" customHeight="1" x14ac:dyDescent="0.2">
      <c r="C3952" s="128" t="str">
        <f>IF(AND(D3952="",A3952=""),"",IF(ISBLANK(A3952)," ",VLOOKUP(A3952,'Tabla de equipos'!$B$3:$D$107,3,FALSE)))</f>
        <v/>
      </c>
      <c r="E3952" s="130" t="str">
        <f t="shared" si="62"/>
        <v/>
      </c>
      <c r="F3952" s="24"/>
      <c r="H3952" s="52"/>
      <c r="L3952" s="51"/>
    </row>
    <row r="3953" spans="3:12" ht="21" customHeight="1" x14ac:dyDescent="0.2">
      <c r="C3953" s="128" t="str">
        <f>IF(AND(D3953="",A3953=""),"",IF(ISBLANK(A3953)," ",VLOOKUP(A3953,'Tabla de equipos'!$B$3:$D$107,3,FALSE)))</f>
        <v/>
      </c>
      <c r="E3953" s="130" t="str">
        <f t="shared" si="62"/>
        <v/>
      </c>
      <c r="F3953" s="24"/>
      <c r="H3953" s="52"/>
      <c r="L3953" s="51"/>
    </row>
    <row r="3954" spans="3:12" ht="21" customHeight="1" x14ac:dyDescent="0.2">
      <c r="C3954" s="128" t="str">
        <f>IF(AND(D3954="",A3954=""),"",IF(ISBLANK(A3954)," ",VLOOKUP(A3954,'Tabla de equipos'!$B$3:$D$107,3,FALSE)))</f>
        <v/>
      </c>
      <c r="E3954" s="130" t="str">
        <f t="shared" si="62"/>
        <v/>
      </c>
      <c r="F3954" s="24"/>
      <c r="H3954" s="52"/>
      <c r="L3954" s="51"/>
    </row>
    <row r="3955" spans="3:12" ht="21" customHeight="1" x14ac:dyDescent="0.2">
      <c r="C3955" s="128" t="str">
        <f>IF(AND(D3955="",A3955=""),"",IF(ISBLANK(A3955)," ",VLOOKUP(A3955,'Tabla de equipos'!$B$3:$D$107,3,FALSE)))</f>
        <v/>
      </c>
      <c r="E3955" s="130" t="str">
        <f t="shared" si="62"/>
        <v/>
      </c>
      <c r="F3955" s="24"/>
      <c r="H3955" s="52"/>
      <c r="L3955" s="51"/>
    </row>
    <row r="3956" spans="3:12" ht="21" customHeight="1" x14ac:dyDescent="0.2">
      <c r="C3956" s="128" t="str">
        <f>IF(AND(D3956="",A3956=""),"",IF(ISBLANK(A3956)," ",VLOOKUP(A3956,'Tabla de equipos'!$B$3:$D$107,3,FALSE)))</f>
        <v/>
      </c>
      <c r="E3956" s="130" t="str">
        <f t="shared" si="62"/>
        <v/>
      </c>
      <c r="F3956" s="24"/>
      <c r="H3956" s="52"/>
      <c r="L3956" s="51"/>
    </row>
    <row r="3957" spans="3:12" ht="21" customHeight="1" x14ac:dyDescent="0.2">
      <c r="C3957" s="128" t="str">
        <f>IF(AND(D3957="",A3957=""),"",IF(ISBLANK(A3957)," ",VLOOKUP(A3957,'Tabla de equipos'!$B$3:$D$107,3,FALSE)))</f>
        <v/>
      </c>
      <c r="E3957" s="130" t="str">
        <f t="shared" si="62"/>
        <v/>
      </c>
      <c r="F3957" s="24"/>
      <c r="H3957" s="52"/>
      <c r="L3957" s="51"/>
    </row>
    <row r="3958" spans="3:12" ht="21" customHeight="1" x14ac:dyDescent="0.2">
      <c r="C3958" s="128" t="str">
        <f>IF(AND(D3958="",A3958=""),"",IF(ISBLANK(A3958)," ",VLOOKUP(A3958,'Tabla de equipos'!$B$3:$D$107,3,FALSE)))</f>
        <v/>
      </c>
      <c r="E3958" s="130" t="str">
        <f t="shared" si="62"/>
        <v/>
      </c>
      <c r="F3958" s="24"/>
      <c r="H3958" s="52"/>
      <c r="L3958" s="51"/>
    </row>
    <row r="3959" spans="3:12" ht="21" customHeight="1" x14ac:dyDescent="0.2">
      <c r="C3959" s="128" t="str">
        <f>IF(AND(D3959="",A3959=""),"",IF(ISBLANK(A3959)," ",VLOOKUP(A3959,'Tabla de equipos'!$B$3:$D$107,3,FALSE)))</f>
        <v/>
      </c>
      <c r="E3959" s="130" t="str">
        <f t="shared" si="62"/>
        <v/>
      </c>
      <c r="F3959" s="24"/>
      <c r="H3959" s="52"/>
      <c r="L3959" s="51"/>
    </row>
    <row r="3960" spans="3:12" ht="21" customHeight="1" x14ac:dyDescent="0.2">
      <c r="C3960" s="128" t="str">
        <f>IF(AND(D3960="",A3960=""),"",IF(ISBLANK(A3960)," ",VLOOKUP(A3960,'Tabla de equipos'!$B$3:$D$107,3,FALSE)))</f>
        <v/>
      </c>
      <c r="E3960" s="130" t="str">
        <f t="shared" si="62"/>
        <v/>
      </c>
      <c r="F3960" s="24"/>
      <c r="H3960" s="52"/>
      <c r="L3960" s="51"/>
    </row>
    <row r="3961" spans="3:12" ht="21" customHeight="1" x14ac:dyDescent="0.2">
      <c r="C3961" s="128" t="str">
        <f>IF(AND(D3961="",A3961=""),"",IF(ISBLANK(A3961)," ",VLOOKUP(A3961,'Tabla de equipos'!$B$3:$D$107,3,FALSE)))</f>
        <v/>
      </c>
      <c r="E3961" s="130" t="str">
        <f t="shared" si="62"/>
        <v/>
      </c>
      <c r="F3961" s="24"/>
      <c r="H3961" s="52"/>
      <c r="L3961" s="51"/>
    </row>
    <row r="3962" spans="3:12" ht="21" customHeight="1" x14ac:dyDescent="0.2">
      <c r="C3962" s="128" t="str">
        <f>IF(AND(D3962="",A3962=""),"",IF(ISBLANK(A3962)," ",VLOOKUP(A3962,'Tabla de equipos'!$B$3:$D$107,3,FALSE)))</f>
        <v/>
      </c>
      <c r="E3962" s="130" t="str">
        <f t="shared" si="62"/>
        <v/>
      </c>
      <c r="F3962" s="24"/>
      <c r="H3962" s="52"/>
      <c r="L3962" s="51"/>
    </row>
    <row r="3963" spans="3:12" ht="21" customHeight="1" x14ac:dyDescent="0.2">
      <c r="C3963" s="128" t="str">
        <f>IF(AND(D3963="",A3963=""),"",IF(ISBLANK(A3963)," ",VLOOKUP(A3963,'Tabla de equipos'!$B$3:$D$107,3,FALSE)))</f>
        <v/>
      </c>
      <c r="E3963" s="130" t="str">
        <f t="shared" si="62"/>
        <v/>
      </c>
      <c r="F3963" s="24"/>
      <c r="H3963" s="52"/>
      <c r="L3963" s="51"/>
    </row>
    <row r="3964" spans="3:12" ht="21" customHeight="1" x14ac:dyDescent="0.2">
      <c r="C3964" s="128" t="str">
        <f>IF(AND(D3964="",A3964=""),"",IF(ISBLANK(A3964)," ",VLOOKUP(A3964,'Tabla de equipos'!$B$3:$D$107,3,FALSE)))</f>
        <v/>
      </c>
      <c r="E3964" s="130" t="str">
        <f t="shared" si="62"/>
        <v/>
      </c>
      <c r="F3964" s="24"/>
      <c r="H3964" s="52"/>
      <c r="L3964" s="51"/>
    </row>
    <row r="3965" spans="3:12" ht="21" customHeight="1" x14ac:dyDescent="0.2">
      <c r="C3965" s="128" t="str">
        <f>IF(AND(D3965="",A3965=""),"",IF(ISBLANK(A3965)," ",VLOOKUP(A3965,'Tabla de equipos'!$B$3:$D$107,3,FALSE)))</f>
        <v/>
      </c>
      <c r="E3965" s="130" t="str">
        <f t="shared" si="62"/>
        <v/>
      </c>
      <c r="F3965" s="24"/>
      <c r="H3965" s="52"/>
      <c r="L3965" s="51"/>
    </row>
    <row r="3966" spans="3:12" ht="21" customHeight="1" x14ac:dyDescent="0.2">
      <c r="C3966" s="128" t="str">
        <f>IF(AND(D3966="",A3966=""),"",IF(ISBLANK(A3966)," ",VLOOKUP(A3966,'Tabla de equipos'!$B$3:$D$107,3,FALSE)))</f>
        <v/>
      </c>
      <c r="E3966" s="130" t="str">
        <f t="shared" si="62"/>
        <v/>
      </c>
      <c r="F3966" s="24"/>
      <c r="H3966" s="52"/>
      <c r="L3966" s="51"/>
    </row>
    <row r="3967" spans="3:12" ht="21" customHeight="1" x14ac:dyDescent="0.2">
      <c r="C3967" s="128" t="str">
        <f>IF(AND(D3967="",A3967=""),"",IF(ISBLANK(A3967)," ",VLOOKUP(A3967,'Tabla de equipos'!$B$3:$D$107,3,FALSE)))</f>
        <v/>
      </c>
      <c r="E3967" s="130" t="str">
        <f t="shared" si="62"/>
        <v/>
      </c>
      <c r="F3967" s="24"/>
      <c r="H3967" s="52"/>
      <c r="L3967" s="51"/>
    </row>
    <row r="3968" spans="3:12" ht="21" customHeight="1" x14ac:dyDescent="0.2">
      <c r="C3968" s="128" t="str">
        <f>IF(AND(D3968="",A3968=""),"",IF(ISBLANK(A3968)," ",VLOOKUP(A3968,'Tabla de equipos'!$B$3:$D$107,3,FALSE)))</f>
        <v/>
      </c>
      <c r="E3968" s="130" t="str">
        <f t="shared" si="62"/>
        <v/>
      </c>
      <c r="F3968" s="24"/>
      <c r="H3968" s="52"/>
      <c r="L3968" s="51"/>
    </row>
    <row r="3969" spans="3:12" ht="21" customHeight="1" x14ac:dyDescent="0.2">
      <c r="C3969" s="128" t="str">
        <f>IF(AND(D3969="",A3969=""),"",IF(ISBLANK(A3969)," ",VLOOKUP(A3969,'Tabla de equipos'!$B$3:$D$107,3,FALSE)))</f>
        <v/>
      </c>
      <c r="E3969" s="130" t="str">
        <f t="shared" si="62"/>
        <v/>
      </c>
      <c r="F3969" s="24"/>
      <c r="H3969" s="52"/>
      <c r="L3969" s="51"/>
    </row>
    <row r="3970" spans="3:12" ht="21" customHeight="1" x14ac:dyDescent="0.2">
      <c r="C3970" s="128" t="str">
        <f>IF(AND(D3970="",A3970=""),"",IF(ISBLANK(A3970)," ",VLOOKUP(A3970,'Tabla de equipos'!$B$3:$D$107,3,FALSE)))</f>
        <v/>
      </c>
      <c r="E3970" s="130" t="str">
        <f t="shared" si="62"/>
        <v/>
      </c>
      <c r="F3970" s="24"/>
      <c r="H3970" s="52"/>
      <c r="L3970" s="51"/>
    </row>
    <row r="3971" spans="3:12" ht="21" customHeight="1" x14ac:dyDescent="0.2">
      <c r="C3971" s="128" t="str">
        <f>IF(AND(D3971="",A3971=""),"",IF(ISBLANK(A3971)," ",VLOOKUP(A3971,'Tabla de equipos'!$B$3:$D$107,3,FALSE)))</f>
        <v/>
      </c>
      <c r="E3971" s="130" t="str">
        <f t="shared" si="62"/>
        <v/>
      </c>
      <c r="F3971" s="24"/>
      <c r="H3971" s="52"/>
      <c r="L3971" s="51"/>
    </row>
    <row r="3972" spans="3:12" ht="21" customHeight="1" x14ac:dyDescent="0.2">
      <c r="C3972" s="128" t="str">
        <f>IF(AND(D3972="",A3972=""),"",IF(ISBLANK(A3972)," ",VLOOKUP(A3972,'Tabla de equipos'!$B$3:$D$107,3,FALSE)))</f>
        <v/>
      </c>
      <c r="E3972" s="130" t="str">
        <f t="shared" si="62"/>
        <v/>
      </c>
      <c r="F3972" s="24"/>
      <c r="H3972" s="52"/>
      <c r="L3972" s="51"/>
    </row>
    <row r="3973" spans="3:12" ht="21" customHeight="1" x14ac:dyDescent="0.2">
      <c r="C3973" s="128" t="str">
        <f>IF(AND(D3973="",A3973=""),"",IF(ISBLANK(A3973)," ",VLOOKUP(A3973,'Tabla de equipos'!$B$3:$D$107,3,FALSE)))</f>
        <v/>
      </c>
      <c r="E3973" s="130" t="str">
        <f t="shared" si="62"/>
        <v/>
      </c>
      <c r="F3973" s="24"/>
      <c r="H3973" s="52"/>
      <c r="L3973" s="51"/>
    </row>
    <row r="3974" spans="3:12" ht="21" customHeight="1" x14ac:dyDescent="0.2">
      <c r="C3974" s="128" t="str">
        <f>IF(AND(D3974="",A3974=""),"",IF(ISBLANK(A3974)," ",VLOOKUP(A3974,'Tabla de equipos'!$B$3:$D$107,3,FALSE)))</f>
        <v/>
      </c>
      <c r="E3974" s="130" t="str">
        <f t="shared" si="62"/>
        <v/>
      </c>
      <c r="F3974" s="24"/>
      <c r="H3974" s="52"/>
      <c r="L3974" s="51"/>
    </row>
    <row r="3975" spans="3:12" ht="21" customHeight="1" x14ac:dyDescent="0.2">
      <c r="C3975" s="128" t="str">
        <f>IF(AND(D3975="",A3975=""),"",IF(ISBLANK(A3975)," ",VLOOKUP(A3975,'Tabla de equipos'!$B$3:$D$107,3,FALSE)))</f>
        <v/>
      </c>
      <c r="E3975" s="130" t="str">
        <f t="shared" ref="E3975:E3998" si="63">IF(AND(D3975="",A3975=""),"",IF(AND(A3975="",D3975&gt;0),"Falta especificar equipo/soporte",IF(AND(D3975&gt;0,A3975&lt;&gt;""),"","Falta incluir unidades")))</f>
        <v/>
      </c>
      <c r="F3975" s="24"/>
      <c r="H3975" s="52"/>
      <c r="L3975" s="51"/>
    </row>
    <row r="3976" spans="3:12" ht="21" customHeight="1" x14ac:dyDescent="0.2">
      <c r="C3976" s="128" t="str">
        <f>IF(AND(D3976="",A3976=""),"",IF(ISBLANK(A3976)," ",VLOOKUP(A3976,'Tabla de equipos'!$B$3:$D$107,3,FALSE)))</f>
        <v/>
      </c>
      <c r="E3976" s="130" t="str">
        <f t="shared" si="63"/>
        <v/>
      </c>
      <c r="F3976" s="24"/>
      <c r="H3976" s="52"/>
      <c r="L3976" s="51"/>
    </row>
    <row r="3977" spans="3:12" ht="21" customHeight="1" x14ac:dyDescent="0.2">
      <c r="C3977" s="128" t="str">
        <f>IF(AND(D3977="",A3977=""),"",IF(ISBLANK(A3977)," ",VLOOKUP(A3977,'Tabla de equipos'!$B$3:$D$107,3,FALSE)))</f>
        <v/>
      </c>
      <c r="E3977" s="130" t="str">
        <f t="shared" si="63"/>
        <v/>
      </c>
      <c r="F3977" s="24"/>
      <c r="H3977" s="52"/>
      <c r="L3977" s="51"/>
    </row>
    <row r="3978" spans="3:12" ht="21" customHeight="1" x14ac:dyDescent="0.2">
      <c r="C3978" s="128" t="str">
        <f>IF(AND(D3978="",A3978=""),"",IF(ISBLANK(A3978)," ",VLOOKUP(A3978,'Tabla de equipos'!$B$3:$D$107,3,FALSE)))</f>
        <v/>
      </c>
      <c r="E3978" s="130" t="str">
        <f t="shared" si="63"/>
        <v/>
      </c>
      <c r="F3978" s="24"/>
      <c r="H3978" s="52"/>
      <c r="L3978" s="51"/>
    </row>
    <row r="3979" spans="3:12" ht="21" customHeight="1" x14ac:dyDescent="0.2">
      <c r="C3979" s="128" t="str">
        <f>IF(AND(D3979="",A3979=""),"",IF(ISBLANK(A3979)," ",VLOOKUP(A3979,'Tabla de equipos'!$B$3:$D$107,3,FALSE)))</f>
        <v/>
      </c>
      <c r="E3979" s="130" t="str">
        <f t="shared" si="63"/>
        <v/>
      </c>
      <c r="F3979" s="24"/>
      <c r="H3979" s="52"/>
      <c r="L3979" s="51"/>
    </row>
    <row r="3980" spans="3:12" ht="21" customHeight="1" x14ac:dyDescent="0.2">
      <c r="C3980" s="128" t="str">
        <f>IF(AND(D3980="",A3980=""),"",IF(ISBLANK(A3980)," ",VLOOKUP(A3980,'Tabla de equipos'!$B$3:$D$107,3,FALSE)))</f>
        <v/>
      </c>
      <c r="E3980" s="130" t="str">
        <f t="shared" si="63"/>
        <v/>
      </c>
      <c r="F3980" s="24"/>
      <c r="H3980" s="52"/>
      <c r="L3980" s="51"/>
    </row>
    <row r="3981" spans="3:12" ht="21" customHeight="1" x14ac:dyDescent="0.2">
      <c r="C3981" s="128" t="str">
        <f>IF(AND(D3981="",A3981=""),"",IF(ISBLANK(A3981)," ",VLOOKUP(A3981,'Tabla de equipos'!$B$3:$D$107,3,FALSE)))</f>
        <v/>
      </c>
      <c r="E3981" s="130" t="str">
        <f t="shared" si="63"/>
        <v/>
      </c>
      <c r="F3981" s="24"/>
      <c r="H3981" s="52"/>
      <c r="L3981" s="51"/>
    </row>
    <row r="3982" spans="3:12" ht="21" customHeight="1" x14ac:dyDescent="0.2">
      <c r="C3982" s="128" t="str">
        <f>IF(AND(D3982="",A3982=""),"",IF(ISBLANK(A3982)," ",VLOOKUP(A3982,'Tabla de equipos'!$B$3:$D$107,3,FALSE)))</f>
        <v/>
      </c>
      <c r="E3982" s="130" t="str">
        <f t="shared" si="63"/>
        <v/>
      </c>
      <c r="F3982" s="24"/>
      <c r="H3982" s="52"/>
      <c r="L3982" s="51"/>
    </row>
    <row r="3983" spans="3:12" ht="21" customHeight="1" x14ac:dyDescent="0.2">
      <c r="C3983" s="128" t="str">
        <f>IF(AND(D3983="",A3983=""),"",IF(ISBLANK(A3983)," ",VLOOKUP(A3983,'Tabla de equipos'!$B$3:$D$107,3,FALSE)))</f>
        <v/>
      </c>
      <c r="E3983" s="130" t="str">
        <f t="shared" si="63"/>
        <v/>
      </c>
      <c r="F3983" s="24"/>
      <c r="H3983" s="52"/>
      <c r="L3983" s="51"/>
    </row>
    <row r="3984" spans="3:12" ht="21" customHeight="1" x14ac:dyDescent="0.2">
      <c r="C3984" s="128" t="str">
        <f>IF(AND(D3984="",A3984=""),"",IF(ISBLANK(A3984)," ",VLOOKUP(A3984,'Tabla de equipos'!$B$3:$D$107,3,FALSE)))</f>
        <v/>
      </c>
      <c r="E3984" s="130" t="str">
        <f t="shared" si="63"/>
        <v/>
      </c>
      <c r="F3984" s="24"/>
      <c r="H3984" s="52"/>
      <c r="L3984" s="51"/>
    </row>
    <row r="3985" spans="3:12" ht="21" customHeight="1" x14ac:dyDescent="0.2">
      <c r="C3985" s="128" t="str">
        <f>IF(AND(D3985="",A3985=""),"",IF(ISBLANK(A3985)," ",VLOOKUP(A3985,'Tabla de equipos'!$B$3:$D$107,3,FALSE)))</f>
        <v/>
      </c>
      <c r="E3985" s="130" t="str">
        <f t="shared" si="63"/>
        <v/>
      </c>
      <c r="F3985" s="24"/>
      <c r="H3985" s="52"/>
      <c r="L3985" s="51"/>
    </row>
    <row r="3986" spans="3:12" ht="21" customHeight="1" x14ac:dyDescent="0.2">
      <c r="C3986" s="128" t="str">
        <f>IF(AND(D3986="",A3986=""),"",IF(ISBLANK(A3986)," ",VLOOKUP(A3986,'Tabla de equipos'!$B$3:$D$107,3,FALSE)))</f>
        <v/>
      </c>
      <c r="E3986" s="130" t="str">
        <f t="shared" si="63"/>
        <v/>
      </c>
      <c r="F3986" s="24"/>
      <c r="H3986" s="52"/>
      <c r="L3986" s="51"/>
    </row>
    <row r="3987" spans="3:12" ht="21" customHeight="1" x14ac:dyDescent="0.2">
      <c r="C3987" s="128" t="str">
        <f>IF(AND(D3987="",A3987=""),"",IF(ISBLANK(A3987)," ",VLOOKUP(A3987,'Tabla de equipos'!$B$3:$D$107,3,FALSE)))</f>
        <v/>
      </c>
      <c r="E3987" s="130" t="str">
        <f t="shared" si="63"/>
        <v/>
      </c>
      <c r="F3987" s="24"/>
      <c r="H3987" s="52"/>
      <c r="L3987" s="51"/>
    </row>
    <row r="3988" spans="3:12" ht="21" customHeight="1" x14ac:dyDescent="0.2">
      <c r="C3988" s="128" t="str">
        <f>IF(AND(D3988="",A3988=""),"",IF(ISBLANK(A3988)," ",VLOOKUP(A3988,'Tabla de equipos'!$B$3:$D$107,3,FALSE)))</f>
        <v/>
      </c>
      <c r="E3988" s="130" t="str">
        <f t="shared" si="63"/>
        <v/>
      </c>
      <c r="F3988" s="24"/>
      <c r="H3988" s="52"/>
      <c r="L3988" s="51"/>
    </row>
    <row r="3989" spans="3:12" ht="21" customHeight="1" x14ac:dyDescent="0.2">
      <c r="C3989" s="128" t="str">
        <f>IF(AND(D3989="",A3989=""),"",IF(ISBLANK(A3989)," ",VLOOKUP(A3989,'Tabla de equipos'!$B$3:$D$107,3,FALSE)))</f>
        <v/>
      </c>
      <c r="E3989" s="130" t="str">
        <f t="shared" si="63"/>
        <v/>
      </c>
      <c r="F3989" s="24"/>
      <c r="H3989" s="52"/>
      <c r="L3989" s="51"/>
    </row>
    <row r="3990" spans="3:12" ht="21" customHeight="1" x14ac:dyDescent="0.2">
      <c r="C3990" s="128" t="str">
        <f>IF(AND(D3990="",A3990=""),"",IF(ISBLANK(A3990)," ",VLOOKUP(A3990,'Tabla de equipos'!$B$3:$D$107,3,FALSE)))</f>
        <v/>
      </c>
      <c r="E3990" s="130" t="str">
        <f t="shared" si="63"/>
        <v/>
      </c>
      <c r="F3990" s="24"/>
      <c r="H3990" s="52"/>
      <c r="L3990" s="51"/>
    </row>
    <row r="3991" spans="3:12" ht="21" customHeight="1" x14ac:dyDescent="0.2">
      <c r="C3991" s="128" t="str">
        <f>IF(AND(D3991="",A3991=""),"",IF(ISBLANK(A3991)," ",VLOOKUP(A3991,'Tabla de equipos'!$B$3:$D$107,3,FALSE)))</f>
        <v/>
      </c>
      <c r="E3991" s="130" t="str">
        <f t="shared" si="63"/>
        <v/>
      </c>
      <c r="F3991" s="24"/>
      <c r="H3991" s="52"/>
      <c r="L3991" s="51"/>
    </row>
    <row r="3992" spans="3:12" ht="21" customHeight="1" x14ac:dyDescent="0.2">
      <c r="C3992" s="128" t="str">
        <f>IF(AND(D3992="",A3992=""),"",IF(ISBLANK(A3992)," ",VLOOKUP(A3992,'Tabla de equipos'!$B$3:$D$107,3,FALSE)))</f>
        <v/>
      </c>
      <c r="E3992" s="130" t="str">
        <f t="shared" si="63"/>
        <v/>
      </c>
      <c r="F3992" s="24"/>
      <c r="H3992" s="52"/>
      <c r="L3992" s="51"/>
    </row>
    <row r="3993" spans="3:12" ht="21" customHeight="1" x14ac:dyDescent="0.2">
      <c r="C3993" s="128" t="str">
        <f>IF(AND(D3993="",A3993=""),"",IF(ISBLANK(A3993)," ",VLOOKUP(A3993,'Tabla de equipos'!$B$3:$D$107,3,FALSE)))</f>
        <v/>
      </c>
      <c r="E3993" s="130" t="str">
        <f t="shared" si="63"/>
        <v/>
      </c>
      <c r="F3993" s="24"/>
      <c r="H3993" s="52"/>
      <c r="L3993" s="51"/>
    </row>
    <row r="3994" spans="3:12" ht="21" customHeight="1" x14ac:dyDescent="0.2">
      <c r="C3994" s="128" t="str">
        <f>IF(AND(D3994="",A3994=""),"",IF(ISBLANK(A3994)," ",VLOOKUP(A3994,'Tabla de equipos'!$B$3:$D$107,3,FALSE)))</f>
        <v/>
      </c>
      <c r="E3994" s="130" t="str">
        <f t="shared" si="63"/>
        <v/>
      </c>
      <c r="F3994" s="24"/>
      <c r="H3994" s="52"/>
      <c r="L3994" s="51"/>
    </row>
    <row r="3995" spans="3:12" ht="21" customHeight="1" x14ac:dyDescent="0.2">
      <c r="C3995" s="128" t="str">
        <f>IF(AND(D3995="",A3995=""),"",IF(ISBLANK(A3995)," ",VLOOKUP(A3995,'Tabla de equipos'!$B$3:$D$107,3,FALSE)))</f>
        <v/>
      </c>
      <c r="E3995" s="130" t="str">
        <f t="shared" si="63"/>
        <v/>
      </c>
      <c r="F3995" s="24"/>
      <c r="H3995" s="52"/>
      <c r="L3995" s="51"/>
    </row>
    <row r="3996" spans="3:12" ht="21" customHeight="1" x14ac:dyDescent="0.2">
      <c r="C3996" s="128" t="str">
        <f>IF(AND(D3996="",A3996=""),"",IF(ISBLANK(A3996)," ",VLOOKUP(A3996,'Tabla de equipos'!$B$3:$D$107,3,FALSE)))</f>
        <v/>
      </c>
      <c r="E3996" s="130" t="str">
        <f t="shared" si="63"/>
        <v/>
      </c>
      <c r="F3996" s="24"/>
      <c r="H3996" s="52"/>
      <c r="L3996" s="51"/>
    </row>
    <row r="3997" spans="3:12" ht="21" customHeight="1" x14ac:dyDescent="0.2">
      <c r="C3997" s="128" t="str">
        <f>IF(AND(D3997="",A3997=""),"",IF(ISBLANK(A3997)," ",VLOOKUP(A3997,'Tabla de equipos'!$B$3:$D$107,3,FALSE)))</f>
        <v/>
      </c>
      <c r="E3997" s="130" t="str">
        <f t="shared" si="63"/>
        <v/>
      </c>
      <c r="F3997" s="24"/>
      <c r="H3997" s="52"/>
      <c r="L3997" s="51"/>
    </row>
    <row r="3998" spans="3:12" ht="21" customHeight="1" x14ac:dyDescent="0.2">
      <c r="C3998" s="128" t="str">
        <f>IF(AND(D3998="",A3998=""),"",IF(ISBLANK(A3998)," ",VLOOKUP(A3998,'Tabla de equipos'!$B$3:$D$107,3,FALSE)))</f>
        <v/>
      </c>
      <c r="E3998" s="130" t="str">
        <f t="shared" si="63"/>
        <v/>
      </c>
      <c r="F3998" s="24"/>
      <c r="H3998" s="52"/>
      <c r="L3998" s="51"/>
    </row>
    <row r="3999" spans="3:12" ht="21" customHeight="1" x14ac:dyDescent="0.2">
      <c r="C3999" s="128" t="str">
        <f>IF(AND(D3999="",A3999=""),"",IF(ISBLANK(A3999)," ",VLOOKUP(A3999,'Tabla de equipos'!$B$3:$D$107,3,FALSE)))</f>
        <v/>
      </c>
      <c r="E3999" s="130" t="str">
        <f t="shared" ref="E3999:E4000" si="64">IF(AND(D3999="",A3999=""),"",IF(AND(A3999="",D3999&gt;0),"Falta especificar equipo/soporte",IF(AND(D3999&gt;0,A3999&lt;&gt;""),"","Falta incluir unidades")))</f>
        <v/>
      </c>
      <c r="F3999" s="24"/>
      <c r="H3999" s="52"/>
      <c r="L3999" s="51"/>
    </row>
    <row r="4000" spans="3:12" ht="21" customHeight="1" x14ac:dyDescent="0.2">
      <c r="C4000" s="128" t="str">
        <f>IF(AND(D4000="",A4000=""),"",IF(ISBLANK(A4000)," ",VLOOKUP(A4000,'Tabla de equipos'!$B$3:$D$107,3,FALSE)))</f>
        <v/>
      </c>
      <c r="E4000" s="130" t="str">
        <f t="shared" si="64"/>
        <v/>
      </c>
      <c r="F4000" s="24"/>
      <c r="H4000" s="52"/>
      <c r="L4000" s="51"/>
    </row>
    <row r="4001" spans="12:12" x14ac:dyDescent="0.2">
      <c r="L4001" s="51"/>
    </row>
    <row r="4002" spans="12:12" x14ac:dyDescent="0.2">
      <c r="L4002" s="51"/>
    </row>
  </sheetData>
  <sheetProtection algorithmName="SHA-512" hashValue="F+8n7Zx1Ybpw3rmnHrimKSw0Y7gfX0ktLM3FDBWbAqW35aFHGVHiHFbpS/Oc5jKBChOic4e2sYZq1BDf1q32eA==" saltValue="v7TzJzYmXTP60A97Hjm/Fg==" spinCount="100000" sheet="1" objects="1" scenarios="1"/>
  <dataConsolidate/>
  <mergeCells count="8">
    <mergeCell ref="A1:B1"/>
    <mergeCell ref="C1:D1"/>
    <mergeCell ref="A14:E14"/>
    <mergeCell ref="A15:A16"/>
    <mergeCell ref="B15:B16"/>
    <mergeCell ref="C15:C16"/>
    <mergeCell ref="D15:D16"/>
    <mergeCell ref="E15:E16"/>
  </mergeCells>
  <dataValidations xWindow="121" yWindow="548" count="6">
    <dataValidation type="list" allowBlank="1" showInputMessage="1" showErrorMessage="1" promptTitle="TIPO DE EMPRESA" prompt="TIPO DE EMPRESA" sqref="B12" xr:uid="{00000000-0002-0000-0000-000000000000}">
      <formula1>$I$2:$I$3</formula1>
    </dataValidation>
    <dataValidation type="list" allowBlank="1" showInputMessage="1" showErrorMessage="1" promptTitle="TRIMESTRE" prompt="ESCOGER UN TRIMESTRE" sqref="D3" xr:uid="{00000000-0002-0000-0000-000001000000}">
      <formula1>$G$2:$G$5</formula1>
    </dataValidation>
    <dataValidation type="list" allowBlank="1" showInputMessage="1" showErrorMessage="1" prompt="TIPO DE DECLARACIÓN" sqref="D4" xr:uid="{00000000-0002-0000-0000-000002000000}">
      <formula1>$G$8:$G$9</formula1>
    </dataValidation>
    <dataValidation type="list" allowBlank="1" showInputMessage="1" showErrorMessage="1" sqref="D2" xr:uid="{00000000-0002-0000-0000-000003000000}">
      <formula1>$H$11:$H$27</formula1>
    </dataValidation>
    <dataValidation type="date" allowBlank="1" showInputMessage="1" showErrorMessage="1" error="Fecha errónea" sqref="D5" xr:uid="{00000000-0002-0000-0000-000004000000}">
      <formula1>42948</formula1>
      <formula2>47484</formula2>
    </dataValidation>
    <dataValidation type="list" allowBlank="1" showInputMessage="1" showErrorMessage="1" prompt="Elige un equipo o soporte" sqref="A17:A4000" xr:uid="{00000000-0002-0000-0000-000005000000}">
      <formula1>$L$3:$L$107</formula1>
    </dataValidation>
  </dataValidations>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000"/>
  <sheetViews>
    <sheetView zoomScaleNormal="100" workbookViewId="0">
      <pane ySplit="3" topLeftCell="A4" activePane="bottomLeft" state="frozen"/>
      <selection pane="bottomLeft" activeCell="A4" sqref="A4"/>
    </sheetView>
  </sheetViews>
  <sheetFormatPr baseColWidth="10" defaultColWidth="11.42578125" defaultRowHeight="12.75" x14ac:dyDescent="0.2"/>
  <cols>
    <col min="1" max="1" width="40.85546875" style="104" customWidth="1"/>
    <col min="2" max="2" width="27.42578125" style="104" customWidth="1"/>
    <col min="3" max="3" width="24" style="104" customWidth="1"/>
    <col min="4" max="4" width="17.140625" style="103" customWidth="1"/>
    <col min="5" max="5" width="10.85546875" style="128" customWidth="1"/>
    <col min="6" max="6" width="16" style="104" customWidth="1"/>
    <col min="7" max="7" width="12.140625" style="129" customWidth="1"/>
    <col min="8" max="8" width="13.5703125" style="105" customWidth="1"/>
    <col min="9" max="9" width="12.85546875" style="118" customWidth="1"/>
    <col min="10" max="10" width="38.140625" style="106" bestFit="1" customWidth="1"/>
    <col min="11" max="11" width="62.5703125" style="23" hidden="1" customWidth="1"/>
    <col min="12" max="15" width="11.42578125" style="23" hidden="1" customWidth="1"/>
    <col min="16" max="16" width="0.140625" style="23" customWidth="1"/>
    <col min="17" max="19" width="11.42578125" style="23" customWidth="1"/>
    <col min="20" max="16384" width="11.42578125" style="23"/>
  </cols>
  <sheetData>
    <row r="1" spans="1:15" s="102" customFormat="1" ht="52.7" customHeight="1" thickTop="1" x14ac:dyDescent="0.2">
      <c r="A1" s="154" t="s">
        <v>33</v>
      </c>
      <c r="B1" s="155"/>
      <c r="C1" s="155"/>
      <c r="D1" s="155"/>
      <c r="E1" s="155"/>
      <c r="F1" s="155"/>
      <c r="G1" s="155"/>
      <c r="H1" s="155"/>
      <c r="I1" s="156"/>
      <c r="J1" s="101"/>
    </row>
    <row r="2" spans="1:15" s="102" customFormat="1" ht="21" customHeight="1" x14ac:dyDescent="0.2">
      <c r="A2" s="161" t="s">
        <v>34</v>
      </c>
      <c r="B2" s="150" t="s">
        <v>35</v>
      </c>
      <c r="C2" s="150" t="s">
        <v>36</v>
      </c>
      <c r="D2" s="150" t="s">
        <v>37</v>
      </c>
      <c r="E2" s="150" t="s">
        <v>30</v>
      </c>
      <c r="F2" s="150" t="s">
        <v>29</v>
      </c>
      <c r="G2" s="150" t="s">
        <v>38</v>
      </c>
      <c r="H2" s="157" t="s">
        <v>39</v>
      </c>
      <c r="I2" s="159" t="s">
        <v>40</v>
      </c>
      <c r="J2" s="152" t="s">
        <v>41</v>
      </c>
      <c r="K2" s="124" t="s">
        <v>42</v>
      </c>
      <c r="L2" s="125"/>
      <c r="M2" s="125"/>
      <c r="N2" s="125"/>
      <c r="O2" s="125"/>
    </row>
    <row r="3" spans="1:15" s="102" customFormat="1" ht="22.7" customHeight="1" x14ac:dyDescent="0.2">
      <c r="A3" s="162"/>
      <c r="B3" s="151"/>
      <c r="C3" s="163" t="s">
        <v>43</v>
      </c>
      <c r="D3" s="151"/>
      <c r="E3" s="151"/>
      <c r="F3" s="163"/>
      <c r="G3" s="163"/>
      <c r="H3" s="158"/>
      <c r="I3" s="160"/>
      <c r="J3" s="153"/>
      <c r="K3" s="123" t="s">
        <v>44</v>
      </c>
      <c r="L3" s="123"/>
      <c r="M3" s="123"/>
      <c r="N3" s="123"/>
      <c r="O3" s="123"/>
    </row>
    <row r="4" spans="1:15" s="22" customFormat="1" x14ac:dyDescent="0.2">
      <c r="A4" s="104"/>
      <c r="B4" s="104"/>
      <c r="C4" s="104"/>
      <c r="D4" s="103"/>
      <c r="E4" s="128" t="str">
        <f>IF(ISBLANK(A4),"",VLOOKUP(A4,'Tabla de equipos'!$B$3:$D$107,3,FALSE))</f>
        <v/>
      </c>
      <c r="F4" s="104"/>
      <c r="G4" s="129"/>
      <c r="H4" s="105"/>
      <c r="I4" s="118"/>
      <c r="J4" s="106" t="str">
        <f>IF(AND(A4="",G4=0),"",IF(AND(G4&gt;0,A4=""),"Falta elegir equipo/producto",IF(AND(A4&lt;&gt;"",G4=""),"falta incluir unidades",IF(AND(A4&lt;&gt;"",G4&gt;0,B4=""),"Falta incluir Tipo de Exceptuación",IF(AND(A4&lt;&gt;"",B4&lt;&gt;"",C4="",G4&gt;0),"Falta Incluir Nombre del Beneficiario","No olvidar adjuntar factura de la exceptuación")))))</f>
        <v/>
      </c>
      <c r="K4" s="22" t="s">
        <v>45</v>
      </c>
    </row>
    <row r="5" spans="1:15" s="22" customFormat="1" x14ac:dyDescent="0.2">
      <c r="A5" s="104"/>
      <c r="B5" s="104"/>
      <c r="C5" s="104"/>
      <c r="D5" s="103"/>
      <c r="E5" s="128" t="str">
        <f>IF(ISBLANK(A5),"",VLOOKUP(A5,'Tabla de equipos'!$B$3:$D$107,3,FALSE))</f>
        <v/>
      </c>
      <c r="F5" s="104"/>
      <c r="G5" s="129"/>
      <c r="H5" s="105"/>
      <c r="I5" s="118"/>
      <c r="J5" s="106" t="str">
        <f t="shared" ref="J5:J68" si="0">IF(AND(A5="",G5=0),"",IF(AND(G5&gt;0,A5=""),"Falta elegir equipo/producto",IF(AND(A5&lt;&gt;"",G5=""),"falta incluir unidades",IF(AND(A5&lt;&gt;"",G5&gt;0,B5=""),"Falta incluir Tipo de Exceptuación",IF(AND(A5&lt;&gt;"",B5&lt;&gt;"",C5="",G5&gt;0),"Falta Incluir Nombre del Beneficiario","No olvidar adjuntar factura de la exceptuación")))))</f>
        <v/>
      </c>
      <c r="K5" s="22" t="s">
        <v>46</v>
      </c>
    </row>
    <row r="6" spans="1:15" s="22" customFormat="1" x14ac:dyDescent="0.2">
      <c r="A6" s="104"/>
      <c r="B6" s="104"/>
      <c r="C6" s="104"/>
      <c r="D6" s="103"/>
      <c r="E6" s="128" t="str">
        <f>IF(ISBLANK(A6),"",VLOOKUP(A6,'Tabla de equipos'!$B$3:$D$107,3,FALSE))</f>
        <v/>
      </c>
      <c r="F6" s="104"/>
      <c r="G6" s="129"/>
      <c r="H6" s="105"/>
      <c r="I6" s="118"/>
      <c r="J6" s="106" t="str">
        <f t="shared" si="0"/>
        <v/>
      </c>
      <c r="K6" s="22" t="s">
        <v>47</v>
      </c>
    </row>
    <row r="7" spans="1:15" s="22" customFormat="1" x14ac:dyDescent="0.2">
      <c r="A7" s="104"/>
      <c r="B7" s="104"/>
      <c r="C7" s="104"/>
      <c r="D7" s="103"/>
      <c r="E7" s="128" t="str">
        <f>IF(ISBLANK(A7),"",VLOOKUP(A7,'Tabla de equipos'!$B$3:$D$107,3,FALSE))</f>
        <v/>
      </c>
      <c r="F7" s="104"/>
      <c r="G7" s="129"/>
      <c r="H7" s="105"/>
      <c r="I7" s="118"/>
      <c r="J7" s="106" t="str">
        <f t="shared" si="0"/>
        <v/>
      </c>
      <c r="K7" s="22" t="s">
        <v>48</v>
      </c>
    </row>
    <row r="8" spans="1:15" s="22" customFormat="1" x14ac:dyDescent="0.2">
      <c r="A8" s="104"/>
      <c r="B8" s="104"/>
      <c r="C8" s="104"/>
      <c r="D8" s="103"/>
      <c r="E8" s="128" t="str">
        <f>IF(ISBLANK(A8),"",VLOOKUP(A8,'Tabla de equipos'!$B$3:$D$107,3,FALSE))</f>
        <v/>
      </c>
      <c r="F8" s="104"/>
      <c r="G8" s="129"/>
      <c r="H8" s="105"/>
      <c r="I8" s="118"/>
      <c r="J8" s="106" t="str">
        <f t="shared" si="0"/>
        <v/>
      </c>
    </row>
    <row r="9" spans="1:15" s="22" customFormat="1" x14ac:dyDescent="0.2">
      <c r="A9" s="104"/>
      <c r="B9" s="104"/>
      <c r="C9" s="104"/>
      <c r="D9" s="103"/>
      <c r="E9" s="128" t="str">
        <f>IF(ISBLANK(A9),"",VLOOKUP(A9,'Tabla de equipos'!$B$3:$D$107,3,FALSE))</f>
        <v/>
      </c>
      <c r="F9" s="104"/>
      <c r="G9" s="129"/>
      <c r="H9" s="105"/>
      <c r="I9" s="118"/>
      <c r="J9" s="106" t="str">
        <f t="shared" si="0"/>
        <v/>
      </c>
    </row>
    <row r="10" spans="1:15" s="22" customFormat="1" ht="16.5" thickBot="1" x14ac:dyDescent="0.25">
      <c r="A10" s="104"/>
      <c r="B10" s="104"/>
      <c r="C10" s="104"/>
      <c r="D10" s="103"/>
      <c r="E10" s="128" t="str">
        <f>IF(ISBLANK(A10),"",VLOOKUP(A10,'Tabla de equipos'!$B$3:$D$107,3,FALSE))</f>
        <v/>
      </c>
      <c r="F10" s="104"/>
      <c r="G10" s="129"/>
      <c r="H10" s="105"/>
      <c r="I10" s="118"/>
      <c r="J10" s="106" t="str">
        <f t="shared" si="0"/>
        <v/>
      </c>
      <c r="K10" s="45" t="s">
        <v>4</v>
      </c>
    </row>
    <row r="11" spans="1:15" s="22" customFormat="1" ht="15.95" customHeight="1" thickTop="1" x14ac:dyDescent="0.3">
      <c r="A11" s="104"/>
      <c r="B11" s="104"/>
      <c r="C11" s="104"/>
      <c r="D11" s="103"/>
      <c r="E11" s="128" t="str">
        <f>IF(ISBLANK(A11),"",VLOOKUP(A11,'Tabla de equipos'!$B$3:$D$107,3,FALSE))</f>
        <v/>
      </c>
      <c r="F11" s="104"/>
      <c r="G11" s="129"/>
      <c r="H11" s="105"/>
      <c r="I11" s="118"/>
      <c r="J11" s="106" t="str">
        <f t="shared" si="0"/>
        <v/>
      </c>
      <c r="K11" s="46"/>
    </row>
    <row r="12" spans="1:15" s="22" customFormat="1" x14ac:dyDescent="0.2">
      <c r="A12" s="104"/>
      <c r="B12" s="104"/>
      <c r="C12" s="104"/>
      <c r="D12" s="103"/>
      <c r="E12" s="128" t="str">
        <f>IF(ISBLANK(A12),"",VLOOKUP(A12,'Tabla de equipos'!$B$3:$D$107,3,FALSE))</f>
        <v/>
      </c>
      <c r="F12" s="104"/>
      <c r="G12" s="129"/>
      <c r="H12" s="105"/>
      <c r="I12" s="118"/>
      <c r="J12" s="106" t="str">
        <f t="shared" si="0"/>
        <v/>
      </c>
      <c r="K12" s="47" t="str">
        <f>'Tabla de equipos'!B3</f>
        <v>Audio Casette</v>
      </c>
    </row>
    <row r="13" spans="1:15" s="22" customFormat="1" x14ac:dyDescent="0.2">
      <c r="A13" s="104"/>
      <c r="B13" s="104"/>
      <c r="C13" s="104"/>
      <c r="D13" s="103"/>
      <c r="E13" s="128" t="str">
        <f>IF(ISBLANK(A13),"",VLOOKUP(A13,'Tabla de equipos'!$B$3:$D$107,3,FALSE))</f>
        <v/>
      </c>
      <c r="F13" s="104"/>
      <c r="G13" s="129"/>
      <c r="H13" s="105"/>
      <c r="I13" s="118"/>
      <c r="J13" s="106" t="str">
        <f>IF(AND(A13="",G13=0),"",IF(AND(G13&gt;0,A13=""),"Falta elegir equipo/producto",IF(AND(A13&lt;&gt;"",G13=""),"falta incluir unidades",IF(AND(A13&lt;&gt;"",G13&gt;0,B13=""),"Falta incluir Tipo de Exceptuación",IF(AND(A13&lt;&gt;"",B13&lt;&gt;"",C13="",G13&gt;0),"Falta Incluir Nombre del Beneficiario","No olvidar adjuntar factura de la exceptuación")))))</f>
        <v/>
      </c>
      <c r="K13" s="47" t="str">
        <f>'Tabla de equipos'!B4</f>
        <v>MiniDisc</v>
      </c>
    </row>
    <row r="14" spans="1:15" s="22" customFormat="1" x14ac:dyDescent="0.2">
      <c r="A14" s="104"/>
      <c r="B14" s="104"/>
      <c r="C14" s="104"/>
      <c r="D14" s="103"/>
      <c r="E14" s="128" t="str">
        <f>IF(ISBLANK(A14),"",VLOOKUP(A14,'Tabla de equipos'!$B$3:$D$107,3,FALSE))</f>
        <v/>
      </c>
      <c r="F14" s="104"/>
      <c r="G14" s="129"/>
      <c r="H14" s="105"/>
      <c r="I14" s="118"/>
      <c r="J14" s="106" t="str">
        <f t="shared" si="0"/>
        <v/>
      </c>
      <c r="K14" s="47" t="str">
        <f>'Tabla de equipos'!B5</f>
        <v>CD-R</v>
      </c>
    </row>
    <row r="15" spans="1:15" s="22" customFormat="1" x14ac:dyDescent="0.2">
      <c r="A15" s="104"/>
      <c r="B15" s="104"/>
      <c r="C15" s="104"/>
      <c r="D15" s="103"/>
      <c r="E15" s="128" t="str">
        <f>IF(ISBLANK(A15),"",VLOOKUP(A15,'Tabla de equipos'!$B$3:$D$107,3,FALSE))</f>
        <v/>
      </c>
      <c r="F15" s="104"/>
      <c r="G15" s="129"/>
      <c r="H15" s="105"/>
      <c r="I15" s="118"/>
      <c r="J15" s="106" t="str">
        <f t="shared" si="0"/>
        <v/>
      </c>
      <c r="K15" s="47" t="str">
        <f>'Tabla de equipos'!B6</f>
        <v>CD-RW</v>
      </c>
    </row>
    <row r="16" spans="1:15" s="22" customFormat="1" x14ac:dyDescent="0.2">
      <c r="A16" s="104"/>
      <c r="B16" s="104"/>
      <c r="C16" s="104"/>
      <c r="D16" s="103"/>
      <c r="E16" s="128" t="str">
        <f>IF(ISBLANK(A16),"",VLOOKUP(A16,'Tabla de equipos'!$B$3:$D$107,3,FALSE))</f>
        <v/>
      </c>
      <c r="F16" s="104"/>
      <c r="G16" s="129"/>
      <c r="H16" s="105"/>
      <c r="I16" s="118"/>
      <c r="J16" s="106" t="str">
        <f t="shared" si="0"/>
        <v/>
      </c>
      <c r="K16" s="47" t="str">
        <f>'Tabla de equipos'!B7</f>
        <v>MemoryCards &lt;2GB</v>
      </c>
    </row>
    <row r="17" spans="1:11" s="22" customFormat="1" x14ac:dyDescent="0.2">
      <c r="A17" s="104"/>
      <c r="B17" s="104"/>
      <c r="C17" s="104"/>
      <c r="D17" s="103"/>
      <c r="E17" s="128" t="str">
        <f>IF(ISBLANK(A17),"",VLOOKUP(A17,'Tabla de equipos'!$B$3:$D$107,3,FALSE))</f>
        <v/>
      </c>
      <c r="F17" s="104"/>
      <c r="G17" s="129"/>
      <c r="H17" s="105"/>
      <c r="I17" s="118"/>
      <c r="J17" s="106" t="str">
        <f t="shared" si="0"/>
        <v/>
      </c>
      <c r="K17" s="47" t="str">
        <f>'Tabla de equipos'!B8</f>
        <v>MemoryCards 2GB-4GB</v>
      </c>
    </row>
    <row r="18" spans="1:11" s="22" customFormat="1" x14ac:dyDescent="0.2">
      <c r="A18" s="104"/>
      <c r="B18" s="104"/>
      <c r="C18" s="104"/>
      <c r="D18" s="103"/>
      <c r="E18" s="128" t="str">
        <f>IF(ISBLANK(A18),"",VLOOKUP(A18,'Tabla de equipos'!$B$3:$D$107,3,FALSE))</f>
        <v/>
      </c>
      <c r="F18" s="104"/>
      <c r="G18" s="129"/>
      <c r="H18" s="105"/>
      <c r="I18" s="118"/>
      <c r="J18" s="106" t="str">
        <f t="shared" si="0"/>
        <v/>
      </c>
      <c r="K18" s="47" t="str">
        <f>'Tabla de equipos'!B9</f>
        <v>MemoryCards 4GB -8GB</v>
      </c>
    </row>
    <row r="19" spans="1:11" s="22" customFormat="1" x14ac:dyDescent="0.2">
      <c r="A19" s="104"/>
      <c r="B19" s="104"/>
      <c r="C19" s="104"/>
      <c r="D19" s="103"/>
      <c r="E19" s="128" t="str">
        <f>IF(ISBLANK(A19),"",VLOOKUP(A19,'Tabla de equipos'!$B$3:$D$107,3,FALSE))</f>
        <v/>
      </c>
      <c r="F19" s="104"/>
      <c r="G19" s="129"/>
      <c r="H19" s="105"/>
      <c r="I19" s="118"/>
      <c r="J19" s="106" t="str">
        <f t="shared" si="0"/>
        <v/>
      </c>
      <c r="K19" s="47" t="str">
        <f>'Tabla de equipos'!B10</f>
        <v>MemoryCards &gt;8GB</v>
      </c>
    </row>
    <row r="20" spans="1:11" s="22" customFormat="1" x14ac:dyDescent="0.2">
      <c r="A20" s="104"/>
      <c r="B20" s="104"/>
      <c r="C20" s="104"/>
      <c r="D20" s="103"/>
      <c r="E20" s="128" t="str">
        <f>IF(ISBLANK(A20),"",VLOOKUP(A20,'Tabla de equipos'!$B$3:$D$107,3,FALSE))</f>
        <v/>
      </c>
      <c r="F20" s="104"/>
      <c r="G20" s="129"/>
      <c r="H20" s="105"/>
      <c r="I20" s="118"/>
      <c r="J20" s="106" t="str">
        <f t="shared" si="0"/>
        <v/>
      </c>
      <c r="K20" s="47" t="str">
        <f>'Tabla de equipos'!B11</f>
        <v>VHS 180</v>
      </c>
    </row>
    <row r="21" spans="1:11" s="22" customFormat="1" x14ac:dyDescent="0.2">
      <c r="A21" s="104"/>
      <c r="B21" s="104"/>
      <c r="C21" s="104"/>
      <c r="D21" s="103"/>
      <c r="E21" s="128" t="str">
        <f>IF(ISBLANK(A21),"",VLOOKUP(A21,'Tabla de equipos'!$B$3:$D$107,3,FALSE))</f>
        <v/>
      </c>
      <c r="F21" s="104"/>
      <c r="G21" s="129"/>
      <c r="H21" s="105"/>
      <c r="I21" s="118"/>
      <c r="J21" s="106" t="str">
        <f t="shared" si="0"/>
        <v/>
      </c>
      <c r="K21" s="47" t="str">
        <f>'Tabla de equipos'!B12</f>
        <v>VHS 240</v>
      </c>
    </row>
    <row r="22" spans="1:11" s="22" customFormat="1" x14ac:dyDescent="0.2">
      <c r="A22" s="104"/>
      <c r="B22" s="104"/>
      <c r="C22" s="104"/>
      <c r="D22" s="103"/>
      <c r="E22" s="128" t="str">
        <f>IF(ISBLANK(A22),"",VLOOKUP(A22,'Tabla de equipos'!$B$3:$D$107,3,FALSE))</f>
        <v/>
      </c>
      <c r="F22" s="104"/>
      <c r="G22" s="129"/>
      <c r="H22" s="105"/>
      <c r="I22" s="118"/>
      <c r="J22" s="106" t="str">
        <f t="shared" si="0"/>
        <v/>
      </c>
      <c r="K22" s="47" t="str">
        <f>'Tabla de equipos'!B13</f>
        <v>DVD-R 4,7GB</v>
      </c>
    </row>
    <row r="23" spans="1:11" s="22" customFormat="1" x14ac:dyDescent="0.2">
      <c r="A23" s="104"/>
      <c r="B23" s="104"/>
      <c r="C23" s="104"/>
      <c r="D23" s="103"/>
      <c r="E23" s="128" t="str">
        <f>IF(ISBLANK(A23),"",VLOOKUP(A23,'Tabla de equipos'!$B$3:$D$107,3,FALSE))</f>
        <v/>
      </c>
      <c r="F23" s="104"/>
      <c r="G23" s="129"/>
      <c r="H23" s="105"/>
      <c r="I23" s="118"/>
      <c r="J23" s="106" t="str">
        <f t="shared" si="0"/>
        <v/>
      </c>
      <c r="K23" s="47" t="str">
        <f>'Tabla de equipos'!B14</f>
        <v>DVD-RW 4,7GB</v>
      </c>
    </row>
    <row r="24" spans="1:11" s="22" customFormat="1" x14ac:dyDescent="0.2">
      <c r="A24" s="104"/>
      <c r="B24" s="104"/>
      <c r="C24" s="104"/>
      <c r="D24" s="103"/>
      <c r="E24" s="128" t="str">
        <f>IF(ISBLANK(A24),"",VLOOKUP(A24,'Tabla de equipos'!$B$3:$D$107,3,FALSE))</f>
        <v/>
      </c>
      <c r="F24" s="104"/>
      <c r="G24" s="129"/>
      <c r="H24" s="105"/>
      <c r="I24" s="118"/>
      <c r="J24" s="106" t="str">
        <f t="shared" si="0"/>
        <v/>
      </c>
      <c r="K24" s="47" t="str">
        <f>'Tabla de equipos'!B15</f>
        <v>DVD-DL 25GB</v>
      </c>
    </row>
    <row r="25" spans="1:11" s="22" customFormat="1" x14ac:dyDescent="0.2">
      <c r="A25" s="104"/>
      <c r="B25" s="104"/>
      <c r="C25" s="104"/>
      <c r="D25" s="103"/>
      <c r="E25" s="128" t="str">
        <f>IF(ISBLANK(A25),"",VLOOKUP(A25,'Tabla de equipos'!$B$3:$D$107,3,FALSE))</f>
        <v/>
      </c>
      <c r="F25" s="104"/>
      <c r="G25" s="129"/>
      <c r="H25" s="105"/>
      <c r="I25" s="118"/>
      <c r="J25" s="106" t="str">
        <f t="shared" si="0"/>
        <v/>
      </c>
      <c r="K25" s="47" t="str">
        <f>'Tabla de equipos'!B16</f>
        <v>Blu-Ray 25GB</v>
      </c>
    </row>
    <row r="26" spans="1:11" s="22" customFormat="1" x14ac:dyDescent="0.2">
      <c r="A26" s="104"/>
      <c r="B26" s="104"/>
      <c r="C26" s="104"/>
      <c r="D26" s="103"/>
      <c r="E26" s="128" t="str">
        <f>IF(ISBLANK(A26),"",VLOOKUP(A26,'Tabla de equipos'!$B$3:$D$107,3,FALSE))</f>
        <v/>
      </c>
      <c r="F26" s="104"/>
      <c r="G26" s="129"/>
      <c r="H26" s="105"/>
      <c r="I26" s="118"/>
      <c r="J26" s="106" t="str">
        <f t="shared" si="0"/>
        <v/>
      </c>
      <c r="K26" s="47" t="str">
        <f>'Tabla de equipos'!B17</f>
        <v>Smartwatch con capacidad de reproducir audio</v>
      </c>
    </row>
    <row r="27" spans="1:11" s="22" customFormat="1" x14ac:dyDescent="0.2">
      <c r="A27" s="104"/>
      <c r="B27" s="104"/>
      <c r="C27" s="104"/>
      <c r="D27" s="103"/>
      <c r="E27" s="128" t="str">
        <f>IF(ISBLANK(A27),"",VLOOKUP(A27,'Tabla de equipos'!$B$3:$D$107,3,FALSE))</f>
        <v/>
      </c>
      <c r="F27" s="104"/>
      <c r="G27" s="129"/>
      <c r="H27" s="105"/>
      <c r="I27" s="118"/>
      <c r="J27" s="106" t="str">
        <f t="shared" si="0"/>
        <v/>
      </c>
      <c r="K27" s="47" t="str">
        <f>'Tabla de equipos'!B18</f>
        <v>Reproductor MP3 &lt;512MB</v>
      </c>
    </row>
    <row r="28" spans="1:11" s="22" customFormat="1" x14ac:dyDescent="0.2">
      <c r="A28" s="104"/>
      <c r="B28" s="104"/>
      <c r="C28" s="104"/>
      <c r="D28" s="103"/>
      <c r="E28" s="128" t="str">
        <f>IF(ISBLANK(A28),"",VLOOKUP(A28,'Tabla de equipos'!$B$3:$D$107,3,FALSE))</f>
        <v/>
      </c>
      <c r="F28" s="104"/>
      <c r="G28" s="129"/>
      <c r="H28" s="105"/>
      <c r="I28" s="118"/>
      <c r="J28" s="106" t="str">
        <f t="shared" si="0"/>
        <v/>
      </c>
      <c r="K28" s="47" t="str">
        <f>'Tabla de equipos'!B19</f>
        <v>Reproductor MP3 &lt;1GB</v>
      </c>
    </row>
    <row r="29" spans="1:11" s="22" customFormat="1" x14ac:dyDescent="0.2">
      <c r="A29" s="104"/>
      <c r="B29" s="104"/>
      <c r="C29" s="104"/>
      <c r="D29" s="103"/>
      <c r="E29" s="128" t="str">
        <f>IF(ISBLANK(A29),"",VLOOKUP(A29,'Tabla de equipos'!$B$3:$D$107,3,FALSE))</f>
        <v/>
      </c>
      <c r="F29" s="104"/>
      <c r="G29" s="129"/>
      <c r="H29" s="105"/>
      <c r="I29" s="118"/>
      <c r="J29" s="106" t="str">
        <f t="shared" si="0"/>
        <v/>
      </c>
      <c r="K29" s="47" t="str">
        <f>'Tabla de equipos'!B20</f>
        <v>Reproductor MP3 1GB- 2GB</v>
      </c>
    </row>
    <row r="30" spans="1:11" s="22" customFormat="1" x14ac:dyDescent="0.2">
      <c r="A30" s="104"/>
      <c r="B30" s="104"/>
      <c r="C30" s="104"/>
      <c r="D30" s="103"/>
      <c r="E30" s="128" t="str">
        <f>IF(ISBLANK(A30),"",VLOOKUP(A30,'Tabla de equipos'!$B$3:$D$107,3,FALSE))</f>
        <v/>
      </c>
      <c r="F30" s="104"/>
      <c r="G30" s="129"/>
      <c r="H30" s="105"/>
      <c r="I30" s="118"/>
      <c r="J30" s="106" t="str">
        <f t="shared" si="0"/>
        <v/>
      </c>
      <c r="K30" s="47" t="str">
        <f>'Tabla de equipos'!B21</f>
        <v>Reproductor MP3 2GB- 4GB</v>
      </c>
    </row>
    <row r="31" spans="1:11" s="22" customFormat="1" x14ac:dyDescent="0.2">
      <c r="A31" s="104"/>
      <c r="B31" s="104"/>
      <c r="C31" s="104"/>
      <c r="D31" s="103"/>
      <c r="E31" s="128" t="str">
        <f>IF(ISBLANK(A31),"",VLOOKUP(A31,'Tabla de equipos'!$B$3:$D$107,3,FALSE))</f>
        <v/>
      </c>
      <c r="F31" s="104"/>
      <c r="G31" s="129"/>
      <c r="H31" s="105"/>
      <c r="I31" s="118"/>
      <c r="J31" s="106" t="str">
        <f t="shared" si="0"/>
        <v/>
      </c>
      <c r="K31" s="47" t="str">
        <f>'Tabla de equipos'!B22</f>
        <v>Reproductor MP3 4GB- 8GB</v>
      </c>
    </row>
    <row r="32" spans="1:11" s="22" customFormat="1" x14ac:dyDescent="0.2">
      <c r="A32" s="104"/>
      <c r="B32" s="104"/>
      <c r="C32" s="104"/>
      <c r="D32" s="103"/>
      <c r="E32" s="128" t="str">
        <f>IF(ISBLANK(A32),"",VLOOKUP(A32,'Tabla de equipos'!$B$3:$D$107,3,FALSE))</f>
        <v/>
      </c>
      <c r="F32" s="104"/>
      <c r="G32" s="129"/>
      <c r="H32" s="105"/>
      <c r="I32" s="118"/>
      <c r="J32" s="106" t="str">
        <f t="shared" si="0"/>
        <v/>
      </c>
      <c r="K32" s="47" t="str">
        <f>'Tabla de equipos'!B23</f>
        <v>Reproductor MP3 8GB-16GB</v>
      </c>
    </row>
    <row r="33" spans="1:11" s="22" customFormat="1" x14ac:dyDescent="0.2">
      <c r="A33" s="104"/>
      <c r="B33" s="104"/>
      <c r="C33" s="104"/>
      <c r="D33" s="103"/>
      <c r="E33" s="128" t="str">
        <f>IF(ISBLANK(A33),"",VLOOKUP(A33,'Tabla de equipos'!$B$3:$D$107,3,FALSE))</f>
        <v/>
      </c>
      <c r="F33" s="104"/>
      <c r="G33" s="129"/>
      <c r="H33" s="105"/>
      <c r="I33" s="118"/>
      <c r="J33" s="106" t="str">
        <f t="shared" si="0"/>
        <v/>
      </c>
      <c r="K33" s="47" t="str">
        <f>'Tabla de equipos'!B24</f>
        <v>Reproductor MP3 16GB-32GB</v>
      </c>
    </row>
    <row r="34" spans="1:11" s="22" customFormat="1" x14ac:dyDescent="0.2">
      <c r="A34" s="104"/>
      <c r="B34" s="104"/>
      <c r="C34" s="104"/>
      <c r="D34" s="103"/>
      <c r="E34" s="128" t="str">
        <f>IF(ISBLANK(A34),"",VLOOKUP(A34,'Tabla de equipos'!$B$3:$D$107,3,FALSE))</f>
        <v/>
      </c>
      <c r="F34" s="104"/>
      <c r="G34" s="129"/>
      <c r="H34" s="105"/>
      <c r="I34" s="118"/>
      <c r="J34" s="106" t="str">
        <f t="shared" si="0"/>
        <v/>
      </c>
      <c r="K34" s="47" t="str">
        <f>'Tabla de equipos'!B25</f>
        <v>Reproductor MP3 32GB-64GB</v>
      </c>
    </row>
    <row r="35" spans="1:11" s="22" customFormat="1" x14ac:dyDescent="0.2">
      <c r="A35" s="104"/>
      <c r="B35" s="104"/>
      <c r="C35" s="104"/>
      <c r="D35" s="103"/>
      <c r="E35" s="128" t="str">
        <f>IF(ISBLANK(A35),"",VLOOKUP(A35,'Tabla de equipos'!$B$3:$D$107,3,FALSE))</f>
        <v/>
      </c>
      <c r="F35" s="104"/>
      <c r="G35" s="129"/>
      <c r="H35" s="105"/>
      <c r="I35" s="118"/>
      <c r="J35" s="106" t="str">
        <f t="shared" si="0"/>
        <v/>
      </c>
      <c r="K35" s="47" t="str">
        <f>'Tabla de equipos'!B26</f>
        <v>Reproductor MP3 &gt;-64GB</v>
      </c>
    </row>
    <row r="36" spans="1:11" s="22" customFormat="1" x14ac:dyDescent="0.2">
      <c r="A36" s="104"/>
      <c r="B36" s="104"/>
      <c r="C36" s="104"/>
      <c r="D36" s="103"/>
      <c r="E36" s="128" t="str">
        <f>IF(ISBLANK(A36),"",VLOOKUP(A36,'Tabla de equipos'!$B$3:$D$107,3,FALSE))</f>
        <v/>
      </c>
      <c r="F36" s="104"/>
      <c r="G36" s="129"/>
      <c r="H36" s="105"/>
      <c r="I36" s="118"/>
      <c r="J36" s="106" t="str">
        <f t="shared" si="0"/>
        <v/>
      </c>
      <c r="K36" s="47" t="str">
        <f>'Tabla de equipos'!B27</f>
        <v>Reproductor MP4 &lt; 2GB</v>
      </c>
    </row>
    <row r="37" spans="1:11" s="22" customFormat="1" x14ac:dyDescent="0.2">
      <c r="A37" s="104"/>
      <c r="B37" s="104"/>
      <c r="C37" s="104"/>
      <c r="D37" s="103"/>
      <c r="E37" s="128" t="str">
        <f>IF(ISBLANK(A37),"",VLOOKUP(A37,'Tabla de equipos'!$B$3:$D$107,3,FALSE))</f>
        <v/>
      </c>
      <c r="F37" s="104"/>
      <c r="G37" s="129"/>
      <c r="H37" s="105"/>
      <c r="I37" s="118"/>
      <c r="J37" s="106" t="str">
        <f t="shared" si="0"/>
        <v/>
      </c>
      <c r="K37" s="47" t="str">
        <f>'Tabla de equipos'!B28</f>
        <v>Reproductor MP4  2GB- 4GB</v>
      </c>
    </row>
    <row r="38" spans="1:11" s="22" customFormat="1" x14ac:dyDescent="0.2">
      <c r="A38" s="104"/>
      <c r="B38" s="104"/>
      <c r="C38" s="104"/>
      <c r="D38" s="103"/>
      <c r="E38" s="128" t="str">
        <f>IF(ISBLANK(A38),"",VLOOKUP(A38,'Tabla de equipos'!$B$3:$D$107,3,FALSE))</f>
        <v/>
      </c>
      <c r="F38" s="104"/>
      <c r="G38" s="129"/>
      <c r="H38" s="105"/>
      <c r="I38" s="118"/>
      <c r="J38" s="106" t="str">
        <f t="shared" si="0"/>
        <v/>
      </c>
      <c r="K38" s="47" t="str">
        <f>'Tabla de equipos'!B29</f>
        <v>Reproductor MP4  4GB- 8GB</v>
      </c>
    </row>
    <row r="39" spans="1:11" s="22" customFormat="1" x14ac:dyDescent="0.2">
      <c r="A39" s="104"/>
      <c r="B39" s="104"/>
      <c r="C39" s="104"/>
      <c r="D39" s="103"/>
      <c r="E39" s="128" t="str">
        <f>IF(ISBLANK(A39),"",VLOOKUP(A39,'Tabla de equipos'!$B$3:$D$107,3,FALSE))</f>
        <v/>
      </c>
      <c r="F39" s="104"/>
      <c r="G39" s="129"/>
      <c r="H39" s="105"/>
      <c r="I39" s="118"/>
      <c r="J39" s="106" t="str">
        <f t="shared" si="0"/>
        <v/>
      </c>
      <c r="K39" s="47" t="str">
        <f>'Tabla de equipos'!B30</f>
        <v>Reproductor MP4 8GB-16GB</v>
      </c>
    </row>
    <row r="40" spans="1:11" s="22" customFormat="1" x14ac:dyDescent="0.2">
      <c r="A40" s="104"/>
      <c r="B40" s="104"/>
      <c r="C40" s="104"/>
      <c r="D40" s="103"/>
      <c r="E40" s="128" t="str">
        <f>IF(ISBLANK(A40),"",VLOOKUP(A40,'Tabla de equipos'!$B$3:$D$107,3,FALSE))</f>
        <v/>
      </c>
      <c r="F40" s="104"/>
      <c r="G40" s="129"/>
      <c r="H40" s="105"/>
      <c r="I40" s="118"/>
      <c r="J40" s="106" t="str">
        <f t="shared" si="0"/>
        <v/>
      </c>
      <c r="K40" s="47" t="str">
        <f>'Tabla de equipos'!B31</f>
        <v>Reproductor MP4 16GB-32GB</v>
      </c>
    </row>
    <row r="41" spans="1:11" s="22" customFormat="1" x14ac:dyDescent="0.2">
      <c r="A41" s="104"/>
      <c r="B41" s="104"/>
      <c r="C41" s="104"/>
      <c r="D41" s="103"/>
      <c r="E41" s="128" t="str">
        <f>IF(ISBLANK(A41),"",VLOOKUP(A41,'Tabla de equipos'!$B$3:$D$107,3,FALSE))</f>
        <v/>
      </c>
      <c r="F41" s="104"/>
      <c r="G41" s="129"/>
      <c r="H41" s="105"/>
      <c r="I41" s="118"/>
      <c r="J41" s="106" t="str">
        <f t="shared" si="0"/>
        <v/>
      </c>
      <c r="K41" s="47" t="str">
        <f>'Tabla de equipos'!B32</f>
        <v>Reproductor MP4 32GB-64GB</v>
      </c>
    </row>
    <row r="42" spans="1:11" s="22" customFormat="1" x14ac:dyDescent="0.2">
      <c r="A42" s="104"/>
      <c r="B42" s="104"/>
      <c r="C42" s="104"/>
      <c r="D42" s="103"/>
      <c r="E42" s="128" t="str">
        <f>IF(ISBLANK(A42),"",VLOOKUP(A42,'Tabla de equipos'!$B$3:$D$107,3,FALSE))</f>
        <v/>
      </c>
      <c r="F42" s="104"/>
      <c r="G42" s="129"/>
      <c r="H42" s="105"/>
      <c r="I42" s="118"/>
      <c r="J42" s="106" t="str">
        <f t="shared" si="0"/>
        <v/>
      </c>
      <c r="K42" s="47" t="str">
        <f>'Tabla de equipos'!B33</f>
        <v>Reproductor MP4 &gt;-64GB</v>
      </c>
    </row>
    <row r="43" spans="1:11" s="22" customFormat="1" x14ac:dyDescent="0.2">
      <c r="A43" s="104"/>
      <c r="B43" s="104"/>
      <c r="C43" s="104"/>
      <c r="D43" s="103"/>
      <c r="E43" s="128" t="str">
        <f>IF(ISBLANK(A43),"",VLOOKUP(A43,'Tabla de equipos'!$B$3:$D$107,3,FALSE))</f>
        <v/>
      </c>
      <c r="F43" s="104"/>
      <c r="G43" s="129"/>
      <c r="H43" s="105"/>
      <c r="I43" s="118"/>
      <c r="J43" s="106" t="str">
        <f t="shared" si="0"/>
        <v/>
      </c>
      <c r="K43" s="47" t="str">
        <f>'Tabla de equipos'!B34</f>
        <v>Disco  no integrado &gt;120GB</v>
      </c>
    </row>
    <row r="44" spans="1:11" s="22" customFormat="1" x14ac:dyDescent="0.2">
      <c r="A44" s="104"/>
      <c r="B44" s="104"/>
      <c r="C44" s="104"/>
      <c r="D44" s="103"/>
      <c r="E44" s="128" t="str">
        <f>IF(ISBLANK(A44),"",VLOOKUP(A44,'Tabla de equipos'!$B$3:$D$107,3,FALSE))</f>
        <v/>
      </c>
      <c r="F44" s="104"/>
      <c r="G44" s="129"/>
      <c r="H44" s="105"/>
      <c r="I44" s="118"/>
      <c r="J44" s="106" t="str">
        <f t="shared" si="0"/>
        <v/>
      </c>
      <c r="K44" s="47" t="str">
        <f>'Tabla de equipos'!B35</f>
        <v>Disco  no integrado 120GB - 320GB</v>
      </c>
    </row>
    <row r="45" spans="1:11" s="22" customFormat="1" x14ac:dyDescent="0.2">
      <c r="A45" s="104"/>
      <c r="B45" s="104"/>
      <c r="C45" s="104"/>
      <c r="D45" s="103"/>
      <c r="E45" s="128" t="str">
        <f>IF(ISBLANK(A45),"",VLOOKUP(A45,'Tabla de equipos'!$B$3:$D$107,3,FALSE))</f>
        <v/>
      </c>
      <c r="F45" s="104"/>
      <c r="G45" s="129"/>
      <c r="H45" s="105"/>
      <c r="I45" s="118"/>
      <c r="J45" s="106" t="str">
        <f t="shared" si="0"/>
        <v/>
      </c>
      <c r="K45" s="47" t="str">
        <f>'Tabla de equipos'!B36</f>
        <v>Disco  no integrado 320GB - 500GB</v>
      </c>
    </row>
    <row r="46" spans="1:11" s="22" customFormat="1" x14ac:dyDescent="0.2">
      <c r="A46" s="104"/>
      <c r="B46" s="104"/>
      <c r="C46" s="104"/>
      <c r="D46" s="103"/>
      <c r="E46" s="128" t="str">
        <f>IF(ISBLANK(A46),"",VLOOKUP(A46,'Tabla de equipos'!$B$3:$D$107,3,FALSE))</f>
        <v/>
      </c>
      <c r="F46" s="104"/>
      <c r="G46" s="129"/>
      <c r="H46" s="105"/>
      <c r="I46" s="118"/>
      <c r="J46" s="106" t="str">
        <f t="shared" si="0"/>
        <v/>
      </c>
      <c r="K46" s="47" t="str">
        <f>'Tabla de equipos'!B37</f>
        <v>Disco  no integrado 500GB - 1TB</v>
      </c>
    </row>
    <row r="47" spans="1:11" s="22" customFormat="1" x14ac:dyDescent="0.2">
      <c r="A47" s="104"/>
      <c r="B47" s="104"/>
      <c r="C47" s="104"/>
      <c r="D47" s="103"/>
      <c r="E47" s="128" t="str">
        <f>IF(ISBLANK(A47),"",VLOOKUP(A47,'Tabla de equipos'!$B$3:$D$107,3,FALSE))</f>
        <v/>
      </c>
      <c r="F47" s="104"/>
      <c r="G47" s="129"/>
      <c r="H47" s="105"/>
      <c r="I47" s="118"/>
      <c r="J47" s="106" t="str">
        <f t="shared" si="0"/>
        <v/>
      </c>
      <c r="K47" s="47" t="str">
        <f>'Tabla de equipos'!B38</f>
        <v>Disco  no integrado &gt; 1TB</v>
      </c>
    </row>
    <row r="48" spans="1:11" s="22" customFormat="1" x14ac:dyDescent="0.2">
      <c r="A48" s="104"/>
      <c r="B48" s="104"/>
      <c r="C48" s="104"/>
      <c r="D48" s="103"/>
      <c r="E48" s="128" t="str">
        <f>IF(ISBLANK(A48),"",VLOOKUP(A48,'Tabla de equipos'!$B$3:$D$107,3,FALSE))</f>
        <v/>
      </c>
      <c r="F48" s="104"/>
      <c r="G48" s="129"/>
      <c r="H48" s="105"/>
      <c r="I48" s="118"/>
      <c r="J48" s="106" t="str">
        <f t="shared" si="0"/>
        <v/>
      </c>
      <c r="K48" s="47" t="str">
        <f>'Tabla de equipos'!B39</f>
        <v>Grabador PC CD</v>
      </c>
    </row>
    <row r="49" spans="1:11" s="22" customFormat="1" x14ac:dyDescent="0.2">
      <c r="A49" s="104"/>
      <c r="B49" s="104"/>
      <c r="C49" s="104"/>
      <c r="D49" s="103"/>
      <c r="E49" s="128" t="str">
        <f>IF(ISBLANK(A49),"",VLOOKUP(A49,'Tabla de equipos'!$B$3:$D$107,3,FALSE))</f>
        <v/>
      </c>
      <c r="F49" s="104"/>
      <c r="G49" s="129"/>
      <c r="H49" s="105"/>
      <c r="I49" s="118"/>
      <c r="J49" s="106" t="str">
        <f t="shared" si="0"/>
        <v/>
      </c>
      <c r="K49" s="47" t="str">
        <f>'Tabla de equipos'!B40</f>
        <v>Grabador salón CD</v>
      </c>
    </row>
    <row r="50" spans="1:11" s="22" customFormat="1" x14ac:dyDescent="0.2">
      <c r="A50" s="104"/>
      <c r="B50" s="104"/>
      <c r="C50" s="104"/>
      <c r="D50" s="103"/>
      <c r="E50" s="128" t="str">
        <f>IF(ISBLANK(A50),"",VLOOKUP(A50,'Tabla de equipos'!$B$3:$D$107,3,FALSE))</f>
        <v/>
      </c>
      <c r="F50" s="104"/>
      <c r="G50" s="129"/>
      <c r="H50" s="105"/>
      <c r="I50" s="118"/>
      <c r="J50" s="106" t="str">
        <f t="shared" si="0"/>
        <v/>
      </c>
      <c r="K50" s="47" t="str">
        <f>'Tabla de equipos'!B41</f>
        <v>Grabador PC DVD</v>
      </c>
    </row>
    <row r="51" spans="1:11" s="22" customFormat="1" x14ac:dyDescent="0.2">
      <c r="A51" s="104"/>
      <c r="B51" s="104"/>
      <c r="C51" s="104"/>
      <c r="D51" s="103"/>
      <c r="E51" s="128" t="str">
        <f>IF(ISBLANK(A51),"",VLOOKUP(A51,'Tabla de equipos'!$B$3:$D$107,3,FALSE))</f>
        <v/>
      </c>
      <c r="F51" s="104"/>
      <c r="G51" s="129"/>
      <c r="H51" s="105"/>
      <c r="I51" s="118"/>
      <c r="J51" s="106" t="str">
        <f t="shared" si="0"/>
        <v/>
      </c>
      <c r="K51" s="47" t="str">
        <f>'Tabla de equipos'!B42</f>
        <v>Grabador salón DVD</v>
      </c>
    </row>
    <row r="52" spans="1:11" s="22" customFormat="1" x14ac:dyDescent="0.2">
      <c r="A52" s="104"/>
      <c r="B52" s="104"/>
      <c r="C52" s="104"/>
      <c r="D52" s="103"/>
      <c r="E52" s="128" t="str">
        <f>IF(ISBLANK(A52),"",VLOOKUP(A52,'Tabla de equipos'!$B$3:$D$107,3,FALSE))</f>
        <v/>
      </c>
      <c r="F52" s="104"/>
      <c r="G52" s="129"/>
      <c r="H52" s="105"/>
      <c r="I52" s="118"/>
      <c r="J52" s="106" t="str">
        <f t="shared" si="0"/>
        <v/>
      </c>
      <c r="K52" s="47" t="str">
        <f>'Tabla de equipos'!B43</f>
        <v>Set-Top Box</v>
      </c>
    </row>
    <row r="53" spans="1:11" s="22" customFormat="1" x14ac:dyDescent="0.2">
      <c r="A53" s="104"/>
      <c r="B53" s="104"/>
      <c r="C53" s="104"/>
      <c r="D53" s="103"/>
      <c r="E53" s="128" t="str">
        <f>IF(ISBLANK(A53),"",VLOOKUP(A53,'Tabla de equipos'!$B$3:$D$107,3,FALSE))</f>
        <v/>
      </c>
      <c r="F53" s="104"/>
      <c r="G53" s="129"/>
      <c r="H53" s="105"/>
      <c r="I53" s="118"/>
      <c r="J53" s="106" t="str">
        <f t="shared" si="0"/>
        <v/>
      </c>
      <c r="K53" s="47" t="str">
        <f>'Tabla de equipos'!B44</f>
        <v>Disco Multimedia &lt;250 GB</v>
      </c>
    </row>
    <row r="54" spans="1:11" s="22" customFormat="1" x14ac:dyDescent="0.2">
      <c r="A54" s="104"/>
      <c r="B54" s="104"/>
      <c r="C54" s="104"/>
      <c r="D54" s="103"/>
      <c r="E54" s="128" t="str">
        <f>IF(ISBLANK(A54),"",VLOOKUP(A54,'Tabla de equipos'!$B$3:$D$107,3,FALSE))</f>
        <v/>
      </c>
      <c r="F54" s="104"/>
      <c r="G54" s="129"/>
      <c r="H54" s="105"/>
      <c r="I54" s="118"/>
      <c r="J54" s="106" t="str">
        <f t="shared" si="0"/>
        <v/>
      </c>
      <c r="K54" s="47" t="str">
        <f>'Tabla de equipos'!B45</f>
        <v>Disco  Multimedia &lt;500GB</v>
      </c>
    </row>
    <row r="55" spans="1:11" s="22" customFormat="1" x14ac:dyDescent="0.2">
      <c r="A55" s="104"/>
      <c r="B55" s="104"/>
      <c r="C55" s="104"/>
      <c r="D55" s="103"/>
      <c r="E55" s="128" t="str">
        <f>IF(ISBLANK(A55),"",VLOOKUP(A55,'Tabla de equipos'!$B$3:$D$107,3,FALSE))</f>
        <v/>
      </c>
      <c r="F55" s="104"/>
      <c r="G55" s="129"/>
      <c r="H55" s="105"/>
      <c r="I55" s="118"/>
      <c r="J55" s="106" t="str">
        <f t="shared" si="0"/>
        <v/>
      </c>
      <c r="K55" s="47" t="str">
        <f>'Tabla de equipos'!B46</f>
        <v>Disco  Multimedia &lt;750 GB</v>
      </c>
    </row>
    <row r="56" spans="1:11" s="22" customFormat="1" x14ac:dyDescent="0.2">
      <c r="A56" s="104"/>
      <c r="B56" s="104"/>
      <c r="C56" s="104"/>
      <c r="D56" s="103"/>
      <c r="E56" s="128" t="str">
        <f>IF(ISBLANK(A56),"",VLOOKUP(A56,'Tabla de equipos'!$B$3:$D$107,3,FALSE))</f>
        <v/>
      </c>
      <c r="F56" s="104"/>
      <c r="G56" s="129"/>
      <c r="H56" s="105"/>
      <c r="I56" s="118"/>
      <c r="J56" s="106" t="str">
        <f t="shared" si="0"/>
        <v/>
      </c>
      <c r="K56" s="47" t="str">
        <f>'Tabla de equipos'!B47</f>
        <v>Disco  Multimedia &lt;1TB</v>
      </c>
    </row>
    <row r="57" spans="1:11" s="22" customFormat="1" x14ac:dyDescent="0.2">
      <c r="A57" s="104"/>
      <c r="B57" s="104"/>
      <c r="C57" s="104"/>
      <c r="D57" s="103"/>
      <c r="E57" s="128" t="str">
        <f>IF(ISBLANK(A57),"",VLOOKUP(A57,'Tabla de equipos'!$B$3:$D$107,3,FALSE))</f>
        <v/>
      </c>
      <c r="F57" s="104"/>
      <c r="G57" s="129"/>
      <c r="H57" s="105"/>
      <c r="I57" s="118"/>
      <c r="J57" s="106" t="str">
        <f t="shared" si="0"/>
        <v/>
      </c>
      <c r="K57" s="47" t="str">
        <f>'Tabla de equipos'!B48</f>
        <v>Disco Multimedia &gt;1TB</v>
      </c>
    </row>
    <row r="58" spans="1:11" s="22" customFormat="1" x14ac:dyDescent="0.2">
      <c r="A58" s="104"/>
      <c r="B58" s="104"/>
      <c r="C58" s="104"/>
      <c r="D58" s="103"/>
      <c r="E58" s="128" t="str">
        <f>IF(ISBLANK(A58),"",VLOOKUP(A58,'Tabla de equipos'!$B$3:$D$107,3,FALSE))</f>
        <v/>
      </c>
      <c r="F58" s="104"/>
      <c r="G58" s="129"/>
      <c r="H58" s="105"/>
      <c r="I58" s="118"/>
      <c r="J58" s="106" t="str">
        <f t="shared" si="0"/>
        <v/>
      </c>
      <c r="K58" s="47" t="str">
        <f>'Tabla de equipos'!B49</f>
        <v>Llave USB &lt;1GB</v>
      </c>
    </row>
    <row r="59" spans="1:11" s="22" customFormat="1" x14ac:dyDescent="0.2">
      <c r="A59" s="104"/>
      <c r="B59" s="104"/>
      <c r="C59" s="104"/>
      <c r="D59" s="103"/>
      <c r="E59" s="128" t="str">
        <f>IF(ISBLANK(A59),"",VLOOKUP(A59,'Tabla de equipos'!$B$3:$D$107,3,FALSE))</f>
        <v/>
      </c>
      <c r="F59" s="104"/>
      <c r="G59" s="129"/>
      <c r="H59" s="105"/>
      <c r="I59" s="118"/>
      <c r="J59" s="106" t="str">
        <f t="shared" si="0"/>
        <v/>
      </c>
      <c r="K59" s="47" t="str">
        <f>'Tabla de equipos'!B50</f>
        <v>Llave USB &lt;4GB</v>
      </c>
    </row>
    <row r="60" spans="1:11" s="22" customFormat="1" x14ac:dyDescent="0.2">
      <c r="A60" s="104"/>
      <c r="B60" s="104"/>
      <c r="C60" s="104"/>
      <c r="D60" s="103"/>
      <c r="E60" s="128" t="str">
        <f>IF(ISBLANK(A60),"",VLOOKUP(A60,'Tabla de equipos'!$B$3:$D$107,3,FALSE))</f>
        <v/>
      </c>
      <c r="F60" s="104"/>
      <c r="G60" s="129"/>
      <c r="H60" s="105"/>
      <c r="I60" s="118"/>
      <c r="J60" s="106" t="str">
        <f t="shared" si="0"/>
        <v/>
      </c>
      <c r="K60" s="47" t="str">
        <f>'Tabla de equipos'!B51</f>
        <v>Llave USB &lt;8GB</v>
      </c>
    </row>
    <row r="61" spans="1:11" s="22" customFormat="1" x14ac:dyDescent="0.2">
      <c r="A61" s="104"/>
      <c r="B61" s="104"/>
      <c r="C61" s="104"/>
      <c r="D61" s="103"/>
      <c r="E61" s="128" t="str">
        <f>IF(ISBLANK(A61),"",VLOOKUP(A61,'Tabla de equipos'!$B$3:$D$107,3,FALSE))</f>
        <v/>
      </c>
      <c r="F61" s="104"/>
      <c r="G61" s="129"/>
      <c r="H61" s="105"/>
      <c r="I61" s="118"/>
      <c r="J61" s="106" t="str">
        <f t="shared" si="0"/>
        <v/>
      </c>
      <c r="K61" s="47" t="str">
        <f>'Tabla de equipos'!B52</f>
        <v>Llave USB &lt;16GB</v>
      </c>
    </row>
    <row r="62" spans="1:11" s="22" customFormat="1" x14ac:dyDescent="0.2">
      <c r="A62" s="104"/>
      <c r="B62" s="104"/>
      <c r="C62" s="104"/>
      <c r="D62" s="103"/>
      <c r="E62" s="128" t="str">
        <f>IF(ISBLANK(A62),"",VLOOKUP(A62,'Tabla de equipos'!$B$3:$D$107,3,FALSE))</f>
        <v/>
      </c>
      <c r="F62" s="104"/>
      <c r="G62" s="129"/>
      <c r="H62" s="105"/>
      <c r="I62" s="118"/>
      <c r="J62" s="106" t="str">
        <f t="shared" si="0"/>
        <v/>
      </c>
      <c r="K62" s="47" t="str">
        <f>'Tabla de equipos'!B53</f>
        <v>Llave USB &lt;32GB</v>
      </c>
    </row>
    <row r="63" spans="1:11" s="22" customFormat="1" x14ac:dyDescent="0.2">
      <c r="A63" s="104"/>
      <c r="B63" s="104"/>
      <c r="C63" s="104"/>
      <c r="D63" s="103"/>
      <c r="E63" s="128" t="str">
        <f>IF(ISBLANK(A63),"",VLOOKUP(A63,'Tabla de equipos'!$B$3:$D$107,3,FALSE))</f>
        <v/>
      </c>
      <c r="F63" s="104"/>
      <c r="G63" s="129"/>
      <c r="H63" s="105"/>
      <c r="I63" s="118"/>
      <c r="J63" s="106" t="str">
        <f t="shared" si="0"/>
        <v/>
      </c>
      <c r="K63" s="47" t="str">
        <f>'Tabla de equipos'!B54</f>
        <v>Llave USB &gt;32GB</v>
      </c>
    </row>
    <row r="64" spans="1:11" s="22" customFormat="1" x14ac:dyDescent="0.2">
      <c r="A64" s="104"/>
      <c r="B64" s="104"/>
      <c r="C64" s="104"/>
      <c r="D64" s="103"/>
      <c r="E64" s="128" t="str">
        <f>IF(ISBLANK(A64),"",VLOOKUP(A64,'Tabla de equipos'!$B$3:$D$107,3,FALSE))</f>
        <v/>
      </c>
      <c r="F64" s="104"/>
      <c r="G64" s="129"/>
      <c r="H64" s="105"/>
      <c r="I64" s="118"/>
      <c r="J64" s="106" t="str">
        <f t="shared" si="0"/>
        <v/>
      </c>
      <c r="K64" s="47" t="str">
        <f>'Tabla de equipos'!B55</f>
        <v>Teléfonos móviles no inteligentes</v>
      </c>
    </row>
    <row r="65" spans="1:11" s="22" customFormat="1" x14ac:dyDescent="0.2">
      <c r="A65" s="104"/>
      <c r="B65" s="104"/>
      <c r="C65" s="104"/>
      <c r="D65" s="103"/>
      <c r="E65" s="128" t="str">
        <f>IF(ISBLANK(A65),"",VLOOKUP(A65,'Tabla de equipos'!$B$3:$D$107,3,FALSE))</f>
        <v/>
      </c>
      <c r="F65" s="104"/>
      <c r="G65" s="129"/>
      <c r="H65" s="105"/>
      <c r="I65" s="118"/>
      <c r="J65" s="106" t="str">
        <f t="shared" si="0"/>
        <v/>
      </c>
      <c r="K65" s="47" t="str">
        <f>'Tabla de equipos'!B56</f>
        <v>Smart Phone &gt;2GB</v>
      </c>
    </row>
    <row r="66" spans="1:11" s="22" customFormat="1" x14ac:dyDescent="0.2">
      <c r="A66" s="104"/>
      <c r="B66" s="104"/>
      <c r="C66" s="104"/>
      <c r="D66" s="103"/>
      <c r="E66" s="128" t="str">
        <f>IF(ISBLANK(A66),"",VLOOKUP(A66,'Tabla de equipos'!$B$3:$D$107,3,FALSE))</f>
        <v/>
      </c>
      <c r="F66" s="104"/>
      <c r="G66" s="129"/>
      <c r="H66" s="105"/>
      <c r="I66" s="118"/>
      <c r="J66" s="106" t="str">
        <f t="shared" si="0"/>
        <v/>
      </c>
      <c r="K66" s="47" t="str">
        <f>'Tabla de equipos'!B57</f>
        <v>Smart Phone 2GB - 16GB</v>
      </c>
    </row>
    <row r="67" spans="1:11" s="22" customFormat="1" x14ac:dyDescent="0.2">
      <c r="A67" s="104"/>
      <c r="B67" s="104"/>
      <c r="C67" s="104"/>
      <c r="D67" s="103"/>
      <c r="E67" s="128" t="str">
        <f>IF(ISBLANK(A67),"",VLOOKUP(A67,'Tabla de equipos'!$B$3:$D$107,3,FALSE))</f>
        <v/>
      </c>
      <c r="F67" s="104"/>
      <c r="G67" s="129"/>
      <c r="H67" s="105"/>
      <c r="I67" s="118"/>
      <c r="J67" s="106" t="str">
        <f t="shared" si="0"/>
        <v/>
      </c>
      <c r="K67" s="47" t="str">
        <f>'Tabla de equipos'!B58</f>
        <v>Smart Phone 16GB- 32GB</v>
      </c>
    </row>
    <row r="68" spans="1:11" s="22" customFormat="1" x14ac:dyDescent="0.2">
      <c r="A68" s="104"/>
      <c r="B68" s="104"/>
      <c r="C68" s="104"/>
      <c r="D68" s="103"/>
      <c r="E68" s="128" t="str">
        <f>IF(ISBLANK(A68),"",VLOOKUP(A68,'Tabla de equipos'!$B$3:$D$107,3,FALSE))</f>
        <v/>
      </c>
      <c r="F68" s="104"/>
      <c r="G68" s="129"/>
      <c r="H68" s="105"/>
      <c r="I68" s="118"/>
      <c r="J68" s="106" t="str">
        <f t="shared" si="0"/>
        <v/>
      </c>
      <c r="K68" s="47" t="str">
        <f>'Tabla de equipos'!B59</f>
        <v>Smart Phone 32GB-64GB</v>
      </c>
    </row>
    <row r="69" spans="1:11" s="22" customFormat="1" x14ac:dyDescent="0.2">
      <c r="A69" s="104"/>
      <c r="B69" s="104"/>
      <c r="C69" s="104"/>
      <c r="D69" s="103"/>
      <c r="E69" s="128" t="str">
        <f>IF(ISBLANK(A69),"",VLOOKUP(A69,'Tabla de equipos'!$B$3:$D$107,3,FALSE))</f>
        <v/>
      </c>
      <c r="F69" s="104"/>
      <c r="G69" s="129"/>
      <c r="H69" s="105"/>
      <c r="I69" s="118"/>
      <c r="J69" s="106" t="str">
        <f t="shared" ref="J69:J132" si="1">IF(AND(A69="",G69=0),"",IF(AND(G69&gt;0,A69=""),"Falta elegir equipo/producto",IF(AND(A69&lt;&gt;"",G69=""),"falta incluir unidades",IF(AND(A69&lt;&gt;"",G69&gt;0,B69=""),"Falta incluir Tipo de Exceptuación",IF(AND(A69&lt;&gt;"",B69&lt;&gt;"",C69="",G69&gt;0),"Falta Incluir Nombre del Beneficiario","No olvidar adjuntar factura de la exceptuación")))))</f>
        <v/>
      </c>
      <c r="K69" s="47" t="str">
        <f>'Tabla de equipos'!B60</f>
        <v>Smart Phone 64GB-128GB</v>
      </c>
    </row>
    <row r="70" spans="1:11" s="22" customFormat="1" x14ac:dyDescent="0.2">
      <c r="A70" s="104"/>
      <c r="B70" s="104"/>
      <c r="C70" s="104"/>
      <c r="D70" s="103"/>
      <c r="E70" s="128" t="str">
        <f>IF(ISBLANK(A70),"",VLOOKUP(A70,'Tabla de equipos'!$B$3:$D$107,3,FALSE))</f>
        <v/>
      </c>
      <c r="F70" s="104"/>
      <c r="G70" s="129"/>
      <c r="H70" s="105"/>
      <c r="I70" s="118"/>
      <c r="J70" s="106" t="str">
        <f t="shared" si="1"/>
        <v/>
      </c>
      <c r="K70" s="47" t="str">
        <f>'Tabla de equipos'!B61</f>
        <v>Smart Phone &gt;128GB</v>
      </c>
    </row>
    <row r="71" spans="1:11" s="22" customFormat="1" x14ac:dyDescent="0.2">
      <c r="A71" s="104"/>
      <c r="B71" s="104"/>
      <c r="C71" s="104"/>
      <c r="D71" s="103"/>
      <c r="E71" s="128" t="str">
        <f>IF(ISBLANK(A71),"",VLOOKUP(A71,'Tabla de equipos'!$B$3:$D$107,3,FALSE))</f>
        <v/>
      </c>
      <c r="F71" s="104"/>
      <c r="G71" s="129"/>
      <c r="H71" s="105"/>
      <c r="I71" s="118"/>
      <c r="J71" s="106" t="str">
        <f t="shared" si="1"/>
        <v/>
      </c>
      <c r="K71" s="47" t="str">
        <f>'Tabla de equipos'!B62</f>
        <v>Libro electrónico (reproducción libros, audio, video)</v>
      </c>
    </row>
    <row r="72" spans="1:11" s="22" customFormat="1" x14ac:dyDescent="0.2">
      <c r="A72" s="104"/>
      <c r="B72" s="104"/>
      <c r="C72" s="104"/>
      <c r="D72" s="103"/>
      <c r="E72" s="128" t="str">
        <f>IF(ISBLANK(A72),"",VLOOKUP(A72,'Tabla de equipos'!$B$3:$D$107,3,FALSE))</f>
        <v/>
      </c>
      <c r="F72" s="104"/>
      <c r="G72" s="129"/>
      <c r="H72" s="105"/>
      <c r="I72" s="118"/>
      <c r="J72" s="106" t="str">
        <f t="shared" si="1"/>
        <v/>
      </c>
      <c r="K72" s="47" t="str">
        <f>+'Tabla de equipos'!B63</f>
        <v>Libro electrónico sin capacidad de reproducir audio o video</v>
      </c>
    </row>
    <row r="73" spans="1:11" s="22" customFormat="1" x14ac:dyDescent="0.2">
      <c r="A73" s="104"/>
      <c r="B73" s="104"/>
      <c r="C73" s="104"/>
      <c r="D73" s="103"/>
      <c r="E73" s="128" t="str">
        <f>IF(ISBLANK(A73),"",VLOOKUP(A73,'Tabla de equipos'!$B$3:$D$107,3,FALSE))</f>
        <v/>
      </c>
      <c r="F73" s="104"/>
      <c r="G73" s="129"/>
      <c r="H73" s="105"/>
      <c r="I73" s="118"/>
      <c r="J73" s="106" t="str">
        <f t="shared" si="1"/>
        <v/>
      </c>
      <c r="K73" s="47" t="str">
        <f>'Tabla de equipos'!B64</f>
        <v xml:space="preserve">Tableta &lt;2GB </v>
      </c>
    </row>
    <row r="74" spans="1:11" s="22" customFormat="1" x14ac:dyDescent="0.2">
      <c r="A74" s="104"/>
      <c r="B74" s="104"/>
      <c r="C74" s="104"/>
      <c r="D74" s="103"/>
      <c r="E74" s="128" t="str">
        <f>IF(ISBLANK(A74),"",VLOOKUP(A74,'Tabla de equipos'!$B$3:$D$107,3,FALSE))</f>
        <v/>
      </c>
      <c r="F74" s="104"/>
      <c r="G74" s="129"/>
      <c r="H74" s="105"/>
      <c r="I74" s="118"/>
      <c r="J74" s="106" t="str">
        <f t="shared" si="1"/>
        <v/>
      </c>
      <c r="K74" s="47" t="str">
        <f>'Tabla de equipos'!B65</f>
        <v>Tableta 2GB - 16GB</v>
      </c>
    </row>
    <row r="75" spans="1:11" s="22" customFormat="1" x14ac:dyDescent="0.2">
      <c r="A75" s="104"/>
      <c r="B75" s="104"/>
      <c r="C75" s="104"/>
      <c r="D75" s="103"/>
      <c r="E75" s="128" t="str">
        <f>IF(ISBLANK(A75),"",VLOOKUP(A75,'Tabla de equipos'!$B$3:$D$107,3,FALSE))</f>
        <v/>
      </c>
      <c r="F75" s="104"/>
      <c r="G75" s="129"/>
      <c r="H75" s="105"/>
      <c r="I75" s="118"/>
      <c r="J75" s="106" t="str">
        <f t="shared" si="1"/>
        <v/>
      </c>
      <c r="K75" s="47" t="str">
        <f>'Tabla de equipos'!B66</f>
        <v>Tableta 16GB - 32GB</v>
      </c>
    </row>
    <row r="76" spans="1:11" s="22" customFormat="1" x14ac:dyDescent="0.2">
      <c r="A76" s="104"/>
      <c r="B76" s="104"/>
      <c r="C76" s="104"/>
      <c r="D76" s="103"/>
      <c r="E76" s="128" t="str">
        <f>IF(ISBLANK(A76),"",VLOOKUP(A76,'Tabla de equipos'!$B$3:$D$107,3,FALSE))</f>
        <v/>
      </c>
      <c r="F76" s="104"/>
      <c r="G76" s="129"/>
      <c r="H76" s="105"/>
      <c r="I76" s="118"/>
      <c r="J76" s="106" t="str">
        <f t="shared" si="1"/>
        <v/>
      </c>
      <c r="K76" s="47" t="str">
        <f>'Tabla de equipos'!B67</f>
        <v>Tableta 32GB-64GB</v>
      </c>
    </row>
    <row r="77" spans="1:11" s="22" customFormat="1" x14ac:dyDescent="0.2">
      <c r="A77" s="104"/>
      <c r="B77" s="104"/>
      <c r="C77" s="104"/>
      <c r="D77" s="103"/>
      <c r="E77" s="128" t="str">
        <f>IF(ISBLANK(A77),"",VLOOKUP(A77,'Tabla de equipos'!$B$3:$D$107,3,FALSE))</f>
        <v/>
      </c>
      <c r="F77" s="104"/>
      <c r="G77" s="129"/>
      <c r="H77" s="105"/>
      <c r="I77" s="118"/>
      <c r="J77" s="106" t="str">
        <f t="shared" si="1"/>
        <v/>
      </c>
      <c r="K77" s="47" t="str">
        <f>'Tabla de equipos'!B68</f>
        <v>Tableta 64GB-128GB</v>
      </c>
    </row>
    <row r="78" spans="1:11" s="22" customFormat="1" x14ac:dyDescent="0.2">
      <c r="A78" s="104"/>
      <c r="B78" s="104"/>
      <c r="C78" s="104"/>
      <c r="D78" s="103"/>
      <c r="E78" s="128" t="str">
        <f>IF(ISBLANK(A78),"",VLOOKUP(A78,'Tabla de equipos'!$B$3:$D$107,3,FALSE))</f>
        <v/>
      </c>
      <c r="F78" s="104"/>
      <c r="G78" s="129"/>
      <c r="H78" s="105"/>
      <c r="I78" s="118"/>
      <c r="J78" s="106" t="str">
        <f t="shared" si="1"/>
        <v/>
      </c>
      <c r="K78" s="47" t="str">
        <f>'Tabla de equipos'!B69</f>
        <v>Tableta &gt;128GB</v>
      </c>
    </row>
    <row r="79" spans="1:11" s="22" customFormat="1" x14ac:dyDescent="0.2">
      <c r="A79" s="104"/>
      <c r="B79" s="104"/>
      <c r="C79" s="104"/>
      <c r="D79" s="103"/>
      <c r="E79" s="128" t="str">
        <f>IF(ISBLANK(A79),"",VLOOKUP(A79,'Tabla de equipos'!$B$3:$D$107,3,FALSE))</f>
        <v/>
      </c>
      <c r="F79" s="104"/>
      <c r="G79" s="129"/>
      <c r="H79" s="105"/>
      <c r="I79" s="118"/>
      <c r="J79" s="106" t="str">
        <f t="shared" si="1"/>
        <v/>
      </c>
      <c r="K79" s="47" t="str">
        <f>'Tabla de equipos'!B70</f>
        <v>Ordenador  con disco integrado &lt;250GB</v>
      </c>
    </row>
    <row r="80" spans="1:11" s="22" customFormat="1" x14ac:dyDescent="0.2">
      <c r="A80" s="104"/>
      <c r="B80" s="104"/>
      <c r="C80" s="104"/>
      <c r="D80" s="103"/>
      <c r="E80" s="128" t="str">
        <f>IF(ISBLANK(A80),"",VLOOKUP(A80,'Tabla de equipos'!$B$3:$D$107,3,FALSE))</f>
        <v/>
      </c>
      <c r="F80" s="104"/>
      <c r="G80" s="129"/>
      <c r="H80" s="105"/>
      <c r="I80" s="118"/>
      <c r="J80" s="106" t="str">
        <f t="shared" si="1"/>
        <v/>
      </c>
      <c r="K80" s="47" t="str">
        <f>'Tabla de equipos'!B71</f>
        <v>Ordenador  con disco integrado &lt;500GB</v>
      </c>
    </row>
    <row r="81" spans="1:11" s="22" customFormat="1" x14ac:dyDescent="0.2">
      <c r="A81" s="104"/>
      <c r="B81" s="104"/>
      <c r="C81" s="104"/>
      <c r="D81" s="103"/>
      <c r="E81" s="128" t="str">
        <f>IF(ISBLANK(A81),"",VLOOKUP(A81,'Tabla de equipos'!$B$3:$D$107,3,FALSE))</f>
        <v/>
      </c>
      <c r="F81" s="104"/>
      <c r="G81" s="129"/>
      <c r="H81" s="105"/>
      <c r="I81" s="118"/>
      <c r="J81" s="106" t="str">
        <f t="shared" si="1"/>
        <v/>
      </c>
      <c r="K81" s="47" t="str">
        <f>'Tabla de equipos'!B72</f>
        <v>Ordenador con disco integrado &lt;750GB</v>
      </c>
    </row>
    <row r="82" spans="1:11" s="22" customFormat="1" x14ac:dyDescent="0.2">
      <c r="A82" s="104"/>
      <c r="B82" s="104"/>
      <c r="C82" s="104"/>
      <c r="D82" s="103"/>
      <c r="E82" s="128" t="str">
        <f>IF(ISBLANK(A82),"",VLOOKUP(A82,'Tabla de equipos'!$B$3:$D$107,3,FALSE))</f>
        <v/>
      </c>
      <c r="F82" s="104"/>
      <c r="G82" s="129"/>
      <c r="H82" s="105"/>
      <c r="I82" s="118"/>
      <c r="J82" s="106" t="str">
        <f t="shared" si="1"/>
        <v/>
      </c>
      <c r="K82" s="47" t="str">
        <f>'Tabla de equipos'!B73</f>
        <v>Ordenador con disco integrado &gt;750GB</v>
      </c>
    </row>
    <row r="83" spans="1:11" s="22" customFormat="1" x14ac:dyDescent="0.2">
      <c r="A83" s="104"/>
      <c r="B83" s="104"/>
      <c r="C83" s="104"/>
      <c r="D83" s="103"/>
      <c r="E83" s="128" t="str">
        <f>IF(ISBLANK(A83),"",VLOOKUP(A83,'Tabla de equipos'!$B$3:$D$107,3,FALSE))</f>
        <v/>
      </c>
      <c r="F83" s="104"/>
      <c r="G83" s="129"/>
      <c r="H83" s="105"/>
      <c r="I83" s="118"/>
      <c r="J83" s="106" t="str">
        <f t="shared" si="1"/>
        <v/>
      </c>
      <c r="K83" s="47" t="str">
        <f>'Tabla de equipos'!B74</f>
        <v>Ordenador portátil con disco integrado &lt;250GB</v>
      </c>
    </row>
    <row r="84" spans="1:11" s="22" customFormat="1" x14ac:dyDescent="0.2">
      <c r="A84" s="104"/>
      <c r="B84" s="104"/>
      <c r="C84" s="104"/>
      <c r="D84" s="103"/>
      <c r="E84" s="128" t="str">
        <f>IF(ISBLANK(A84),"",VLOOKUP(A84,'Tabla de equipos'!$B$3:$D$107,3,FALSE))</f>
        <v/>
      </c>
      <c r="F84" s="104"/>
      <c r="G84" s="129"/>
      <c r="H84" s="105"/>
      <c r="I84" s="118"/>
      <c r="J84" s="106" t="str">
        <f t="shared" si="1"/>
        <v/>
      </c>
      <c r="K84" s="47" t="str">
        <f>'Tabla de equipos'!B75</f>
        <v>Ordenador portátil con disco integrado &lt;500GB</v>
      </c>
    </row>
    <row r="85" spans="1:11" s="22" customFormat="1" x14ac:dyDescent="0.2">
      <c r="A85" s="104"/>
      <c r="B85" s="104"/>
      <c r="C85" s="104"/>
      <c r="D85" s="103"/>
      <c r="E85" s="128" t="str">
        <f>IF(ISBLANK(A85),"",VLOOKUP(A85,'Tabla de equipos'!$B$3:$D$107,3,FALSE))</f>
        <v/>
      </c>
      <c r="F85" s="104"/>
      <c r="G85" s="129"/>
      <c r="H85" s="105"/>
      <c r="I85" s="118"/>
      <c r="J85" s="106" t="str">
        <f t="shared" si="1"/>
        <v/>
      </c>
      <c r="K85" s="47" t="str">
        <f>'Tabla de equipos'!B76</f>
        <v>Ordenador portátil con disco integrado &lt;750GB</v>
      </c>
    </row>
    <row r="86" spans="1:11" s="22" customFormat="1" x14ac:dyDescent="0.2">
      <c r="A86" s="104"/>
      <c r="B86" s="104"/>
      <c r="C86" s="104"/>
      <c r="D86" s="103"/>
      <c r="E86" s="128" t="str">
        <f>IF(ISBLANK(A86),"",VLOOKUP(A86,'Tabla de equipos'!$B$3:$D$107,3,FALSE))</f>
        <v/>
      </c>
      <c r="F86" s="104"/>
      <c r="G86" s="129"/>
      <c r="H86" s="105"/>
      <c r="I86" s="118"/>
      <c r="J86" s="106" t="str">
        <f t="shared" si="1"/>
        <v/>
      </c>
      <c r="K86" s="47" t="str">
        <f>'Tabla de equipos'!B77</f>
        <v>Ordenador portátil con disco integrado &gt;750GB</v>
      </c>
    </row>
    <row r="87" spans="1:11" s="22" customFormat="1" x14ac:dyDescent="0.2">
      <c r="A87" s="104"/>
      <c r="B87" s="104"/>
      <c r="C87" s="104"/>
      <c r="D87" s="103"/>
      <c r="E87" s="128" t="str">
        <f>IF(ISBLANK(A87),"",VLOOKUP(A87,'Tabla de equipos'!$B$3:$D$107,3,FALSE))</f>
        <v/>
      </c>
      <c r="F87" s="104"/>
      <c r="G87" s="129"/>
      <c r="H87" s="105"/>
      <c r="I87" s="118"/>
      <c r="J87" s="106" t="str">
        <f t="shared" si="1"/>
        <v/>
      </c>
      <c r="K87" s="47" t="str">
        <f>'Tabla de equipos'!B78</f>
        <v>Disco duro integrado &lt;250GB</v>
      </c>
    </row>
    <row r="88" spans="1:11" s="22" customFormat="1" x14ac:dyDescent="0.2">
      <c r="A88" s="104"/>
      <c r="B88" s="104"/>
      <c r="C88" s="104"/>
      <c r="D88" s="103"/>
      <c r="E88" s="128" t="str">
        <f>IF(ISBLANK(A88),"",VLOOKUP(A88,'Tabla de equipos'!$B$3:$D$107,3,FALSE))</f>
        <v/>
      </c>
      <c r="F88" s="104"/>
      <c r="G88" s="129"/>
      <c r="H88" s="105"/>
      <c r="I88" s="118"/>
      <c r="J88" s="106" t="str">
        <f t="shared" si="1"/>
        <v/>
      </c>
      <c r="K88" s="47" t="str">
        <f>'Tabla de equipos'!B79</f>
        <v>Disco duro integrado &lt;500GB</v>
      </c>
    </row>
    <row r="89" spans="1:11" s="22" customFormat="1" x14ac:dyDescent="0.2">
      <c r="A89" s="104"/>
      <c r="B89" s="104"/>
      <c r="C89" s="104"/>
      <c r="D89" s="103"/>
      <c r="E89" s="128" t="str">
        <f>IF(ISBLANK(A89),"",VLOOKUP(A89,'Tabla de equipos'!$B$3:$D$107,3,FALSE))</f>
        <v/>
      </c>
      <c r="F89" s="104"/>
      <c r="G89" s="129"/>
      <c r="H89" s="105"/>
      <c r="I89" s="118"/>
      <c r="J89" s="106" t="str">
        <f t="shared" si="1"/>
        <v/>
      </c>
      <c r="K89" s="47" t="str">
        <f>'Tabla de equipos'!B80</f>
        <v>Disco duro integrado &lt;750GB</v>
      </c>
    </row>
    <row r="90" spans="1:11" s="22" customFormat="1" x14ac:dyDescent="0.2">
      <c r="A90" s="104"/>
      <c r="B90" s="104"/>
      <c r="C90" s="104"/>
      <c r="D90" s="103"/>
      <c r="E90" s="128" t="str">
        <f>IF(ISBLANK(A90),"",VLOOKUP(A90,'Tabla de equipos'!$B$3:$D$107,3,FALSE))</f>
        <v/>
      </c>
      <c r="F90" s="104"/>
      <c r="G90" s="129"/>
      <c r="H90" s="105"/>
      <c r="I90" s="118"/>
      <c r="J90" s="106" t="str">
        <f t="shared" si="1"/>
        <v/>
      </c>
      <c r="K90" s="47" t="str">
        <f>'Tabla de equipos'!B81</f>
        <v>Disco duro integrado &gt;750GB</v>
      </c>
    </row>
    <row r="91" spans="1:11" s="22" customFormat="1" x14ac:dyDescent="0.2">
      <c r="A91" s="104"/>
      <c r="B91" s="104"/>
      <c r="C91" s="104"/>
      <c r="D91" s="103"/>
      <c r="E91" s="128" t="str">
        <f>IF(ISBLANK(A91),"",VLOOKUP(A91,'Tabla de equipos'!$B$3:$D$107,3,FALSE))</f>
        <v/>
      </c>
      <c r="F91" s="104"/>
      <c r="G91" s="129"/>
      <c r="H91" s="105"/>
      <c r="I91" s="118"/>
      <c r="J91" s="106" t="str">
        <f t="shared" si="1"/>
        <v/>
      </c>
      <c r="K91" s="47" t="str">
        <f>'Tabla de equipos'!B82</f>
        <v>TV con disco integrado</v>
      </c>
    </row>
    <row r="92" spans="1:11" s="22" customFormat="1" x14ac:dyDescent="0.2">
      <c r="A92" s="104"/>
      <c r="B92" s="104"/>
      <c r="C92" s="104"/>
      <c r="D92" s="103"/>
      <c r="E92" s="128" t="str">
        <f>IF(ISBLANK(A92),"",VLOOKUP(A92,'Tabla de equipos'!$B$3:$D$107,3,FALSE))</f>
        <v/>
      </c>
      <c r="F92" s="104"/>
      <c r="G92" s="129"/>
      <c r="H92" s="105"/>
      <c r="I92" s="118"/>
      <c r="J92" s="106" t="str">
        <f t="shared" si="1"/>
        <v/>
      </c>
      <c r="K92" s="47" t="str">
        <f>'Tabla de equipos'!B83</f>
        <v>Copiadora monofuncional 1-39 ppm</v>
      </c>
    </row>
    <row r="93" spans="1:11" s="22" customFormat="1" x14ac:dyDescent="0.2">
      <c r="A93" s="104"/>
      <c r="B93" s="104"/>
      <c r="C93" s="104"/>
      <c r="D93" s="103"/>
      <c r="E93" s="128" t="str">
        <f>IF(ISBLANK(A93),"",VLOOKUP(A93,'Tabla de equipos'!$B$3:$D$107,3,FALSE))</f>
        <v/>
      </c>
      <c r="F93" s="104"/>
      <c r="G93" s="129"/>
      <c r="H93" s="105"/>
      <c r="I93" s="118"/>
      <c r="J93" s="106" t="str">
        <f t="shared" si="1"/>
        <v/>
      </c>
      <c r="K93" s="47" t="str">
        <f>'Tabla de equipos'!B84</f>
        <v>Copiadoras blanco y negro 1-9 páginas por mínuto</v>
      </c>
    </row>
    <row r="94" spans="1:11" s="22" customFormat="1" x14ac:dyDescent="0.2">
      <c r="A94" s="104"/>
      <c r="B94" s="104"/>
      <c r="C94" s="104"/>
      <c r="D94" s="103"/>
      <c r="E94" s="128" t="str">
        <f>IF(ISBLANK(A94),"",VLOOKUP(A94,'Tabla de equipos'!$B$3:$D$107,3,FALSE))</f>
        <v/>
      </c>
      <c r="F94" s="104"/>
      <c r="G94" s="129"/>
      <c r="H94" s="105"/>
      <c r="I94" s="118"/>
      <c r="J94" s="106" t="str">
        <f t="shared" si="1"/>
        <v/>
      </c>
      <c r="K94" s="47" t="str">
        <f>'Tabla de equipos'!B85</f>
        <v>Copiadoras blanco y negro 10 -19 páginas por mínuto</v>
      </c>
    </row>
    <row r="95" spans="1:11" s="22" customFormat="1" x14ac:dyDescent="0.2">
      <c r="A95" s="104"/>
      <c r="B95" s="104"/>
      <c r="C95" s="104"/>
      <c r="D95" s="103"/>
      <c r="E95" s="128" t="str">
        <f>IF(ISBLANK(A95),"",VLOOKUP(A95,'Tabla de equipos'!$B$3:$D$107,3,FALSE))</f>
        <v/>
      </c>
      <c r="F95" s="104"/>
      <c r="G95" s="129"/>
      <c r="H95" s="105"/>
      <c r="I95" s="118"/>
      <c r="J95" s="106" t="str">
        <f t="shared" si="1"/>
        <v/>
      </c>
      <c r="K95" s="47" t="str">
        <f>'Tabla de equipos'!B86</f>
        <v>Copiadoras blanco y negro 20 -39 páginas por mínuto</v>
      </c>
    </row>
    <row r="96" spans="1:11" s="22" customFormat="1" x14ac:dyDescent="0.2">
      <c r="A96" s="104"/>
      <c r="B96" s="104"/>
      <c r="C96" s="104"/>
      <c r="D96" s="103"/>
      <c r="E96" s="128" t="str">
        <f>IF(ISBLANK(A96),"",VLOOKUP(A96,'Tabla de equipos'!$B$3:$D$107,3,FALSE))</f>
        <v/>
      </c>
      <c r="F96" s="104"/>
      <c r="G96" s="129"/>
      <c r="H96" s="105"/>
      <c r="I96" s="118"/>
      <c r="J96" s="106" t="str">
        <f t="shared" si="1"/>
        <v/>
      </c>
      <c r="K96" s="47" t="str">
        <f>'Tabla de equipos'!B87</f>
        <v>Copiadoras color  1 -39 páginas por mínuto</v>
      </c>
    </row>
    <row r="97" spans="1:11" s="22" customFormat="1" x14ac:dyDescent="0.2">
      <c r="A97" s="104"/>
      <c r="B97" s="104"/>
      <c r="C97" s="104"/>
      <c r="D97" s="103"/>
      <c r="E97" s="128" t="str">
        <f>IF(ISBLANK(A97),"",VLOOKUP(A97,'Tabla de equipos'!$B$3:$D$107,3,FALSE))</f>
        <v/>
      </c>
      <c r="F97" s="104"/>
      <c r="G97" s="129"/>
      <c r="H97" s="105"/>
      <c r="I97" s="118"/>
      <c r="J97" s="106" t="str">
        <f t="shared" si="1"/>
        <v/>
      </c>
      <c r="K97" s="47" t="str">
        <f>'Tabla de equipos'!B88</f>
        <v>Copiadoras color  de más de 39 páginas por mínuto</v>
      </c>
    </row>
    <row r="98" spans="1:11" s="22" customFormat="1" x14ac:dyDescent="0.2">
      <c r="A98" s="104"/>
      <c r="B98" s="104"/>
      <c r="C98" s="104"/>
      <c r="D98" s="103"/>
      <c r="E98" s="128" t="str">
        <f>IF(ISBLANK(A98),"",VLOOKUP(A98,'Tabla de equipos'!$B$3:$D$107,3,FALSE))</f>
        <v/>
      </c>
      <c r="F98" s="104"/>
      <c r="G98" s="129"/>
      <c r="H98" s="105"/>
      <c r="I98" s="118"/>
      <c r="J98" s="106" t="str">
        <f t="shared" si="1"/>
        <v/>
      </c>
      <c r="K98" s="47" t="str">
        <f>'Tabla de equipos'!B89</f>
        <v>Escáner monofuncional de 1- 39 ppm</v>
      </c>
    </row>
    <row r="99" spans="1:11" s="22" customFormat="1" x14ac:dyDescent="0.2">
      <c r="A99" s="104"/>
      <c r="B99" s="104"/>
      <c r="C99" s="104"/>
      <c r="D99" s="103"/>
      <c r="E99" s="128" t="str">
        <f>IF(ISBLANK(A99),"",VLOOKUP(A99,'Tabla de equipos'!$B$3:$D$107,3,FALSE))</f>
        <v/>
      </c>
      <c r="F99" s="104"/>
      <c r="G99" s="129"/>
      <c r="H99" s="105"/>
      <c r="I99" s="118"/>
      <c r="J99" s="106" t="str">
        <f t="shared" si="1"/>
        <v/>
      </c>
      <c r="K99" s="47" t="str">
        <f>'Tabla de equipos'!B90</f>
        <v>Escaner de 13 a 39 páginas por minuto</v>
      </c>
    </row>
    <row r="100" spans="1:11" s="22" customFormat="1" x14ac:dyDescent="0.2">
      <c r="A100" s="104"/>
      <c r="B100" s="104"/>
      <c r="C100" s="104"/>
      <c r="D100" s="103"/>
      <c r="E100" s="128" t="str">
        <f>IF(ISBLANK(A100),"",VLOOKUP(A100,'Tabla de equipos'!$B$3:$D$107,3,FALSE))</f>
        <v/>
      </c>
      <c r="F100" s="104"/>
      <c r="G100" s="129"/>
      <c r="H100" s="105"/>
      <c r="I100" s="118"/>
      <c r="J100" s="106" t="str">
        <f t="shared" si="1"/>
        <v/>
      </c>
      <c r="K100" s="47" t="str">
        <f>'Tabla de equipos'!B91</f>
        <v>Escaner de 1 a 12 páginas por minuto</v>
      </c>
    </row>
    <row r="101" spans="1:11" s="22" customFormat="1" x14ac:dyDescent="0.2">
      <c r="A101" s="104"/>
      <c r="B101" s="104"/>
      <c r="C101" s="104"/>
      <c r="D101" s="103"/>
      <c r="E101" s="128" t="str">
        <f>IF(ISBLANK(A101),"",VLOOKUP(A101,'Tabla de equipos'!$B$3:$D$107,3,FALSE))</f>
        <v/>
      </c>
      <c r="F101" s="104"/>
      <c r="G101" s="129"/>
      <c r="H101" s="105"/>
      <c r="I101" s="118"/>
      <c r="J101" s="106" t="str">
        <f t="shared" si="1"/>
        <v/>
      </c>
      <c r="K101" s="47" t="str">
        <f>'Tabla de equipos'!B92</f>
        <v>Escaneres de mano</v>
      </c>
    </row>
    <row r="102" spans="1:11" s="22" customFormat="1" x14ac:dyDescent="0.2">
      <c r="A102" s="104"/>
      <c r="B102" s="104"/>
      <c r="C102" s="104"/>
      <c r="D102" s="103"/>
      <c r="E102" s="128" t="str">
        <f>IF(ISBLANK(A102),"",VLOOKUP(A102,'Tabla de equipos'!$B$3:$D$107,3,FALSE))</f>
        <v/>
      </c>
      <c r="F102" s="104"/>
      <c r="G102" s="129"/>
      <c r="H102" s="105"/>
      <c r="I102" s="118"/>
      <c r="J102" s="106" t="str">
        <f t="shared" si="1"/>
        <v/>
      </c>
      <c r="K102" s="47" t="str">
        <f>'Tabla de equipos'!B93</f>
        <v>Máquina de fax con escaner</v>
      </c>
    </row>
    <row r="103" spans="1:11" s="22" customFormat="1" x14ac:dyDescent="0.2">
      <c r="A103" s="104"/>
      <c r="B103" s="104"/>
      <c r="C103" s="104"/>
      <c r="D103" s="103"/>
      <c r="E103" s="128" t="str">
        <f>IF(ISBLANK(A103),"",VLOOKUP(A103,'Tabla de equipos'!$B$3:$D$107,3,FALSE))</f>
        <v/>
      </c>
      <c r="F103" s="104"/>
      <c r="G103" s="129"/>
      <c r="H103" s="105"/>
      <c r="I103" s="118"/>
      <c r="J103" s="106" t="str">
        <f t="shared" si="1"/>
        <v/>
      </c>
      <c r="K103" s="47" t="str">
        <f>'Tabla de equipos'!B94</f>
        <v>Máquina de fax con impresión</v>
      </c>
    </row>
    <row r="104" spans="1:11" s="22" customFormat="1" x14ac:dyDescent="0.2">
      <c r="A104" s="104"/>
      <c r="B104" s="104"/>
      <c r="C104" s="104"/>
      <c r="D104" s="103"/>
      <c r="E104" s="128" t="str">
        <f>IF(ISBLANK(A104),"",VLOOKUP(A104,'Tabla de equipos'!$B$3:$D$107,3,FALSE))</f>
        <v/>
      </c>
      <c r="F104" s="104"/>
      <c r="G104" s="129"/>
      <c r="H104" s="105"/>
      <c r="I104" s="118"/>
      <c r="J104" s="106" t="str">
        <f t="shared" si="1"/>
        <v/>
      </c>
      <c r="K104" s="47" t="str">
        <f>'Tabla de equipos'!B95</f>
        <v>Impresora monofuncional 1 - 39 ppm</v>
      </c>
    </row>
    <row r="105" spans="1:11" s="22" customFormat="1" x14ac:dyDescent="0.2">
      <c r="A105" s="104"/>
      <c r="B105" s="104"/>
      <c r="C105" s="104"/>
      <c r="D105" s="103"/>
      <c r="E105" s="128" t="str">
        <f>IF(ISBLANK(A105),"",VLOOKUP(A105,'Tabla de equipos'!$B$3:$D$107,3,FALSE))</f>
        <v/>
      </c>
      <c r="F105" s="104"/>
      <c r="G105" s="129"/>
      <c r="H105" s="105"/>
      <c r="I105" s="118"/>
      <c r="J105" s="106" t="str">
        <f t="shared" si="1"/>
        <v/>
      </c>
      <c r="K105" s="47" t="str">
        <f>'Tabla de equipos'!B96</f>
        <v>Impresoras tinta</v>
      </c>
    </row>
    <row r="106" spans="1:11" s="22" customFormat="1" x14ac:dyDescent="0.2">
      <c r="A106" s="104"/>
      <c r="B106" s="104"/>
      <c r="C106" s="104"/>
      <c r="D106" s="103"/>
      <c r="E106" s="128" t="str">
        <f>IF(ISBLANK(A106),"",VLOOKUP(A106,'Tabla de equipos'!$B$3:$D$107,3,FALSE))</f>
        <v/>
      </c>
      <c r="F106" s="104"/>
      <c r="G106" s="129"/>
      <c r="H106" s="105"/>
      <c r="I106" s="118"/>
      <c r="J106" s="106" t="str">
        <f t="shared" si="1"/>
        <v/>
      </c>
      <c r="K106" s="47" t="str">
        <f>'Tabla de equipos'!B97</f>
        <v>Impresoras laser</v>
      </c>
    </row>
    <row r="107" spans="1:11" s="22" customFormat="1" x14ac:dyDescent="0.2">
      <c r="A107" s="104"/>
      <c r="B107" s="104"/>
      <c r="C107" s="104"/>
      <c r="D107" s="103"/>
      <c r="E107" s="128" t="str">
        <f>IF(ISBLANK(A107),"",VLOOKUP(A107,'Tabla de equipos'!$B$3:$D$107,3,FALSE))</f>
        <v/>
      </c>
      <c r="F107" s="104"/>
      <c r="G107" s="129"/>
      <c r="H107" s="105"/>
      <c r="I107" s="118"/>
      <c r="J107" s="106" t="str">
        <f t="shared" si="1"/>
        <v/>
      </c>
      <c r="K107" s="47" t="str">
        <f>'Tabla de equipos'!B98</f>
        <v>Multifuncionales de inyección para impresión, copia y escaneo</v>
      </c>
    </row>
    <row r="108" spans="1:11" s="22" customFormat="1" x14ac:dyDescent="0.2">
      <c r="A108" s="104"/>
      <c r="B108" s="104"/>
      <c r="C108" s="104"/>
      <c r="D108" s="103"/>
      <c r="E108" s="128" t="str">
        <f>IF(ISBLANK(A108),"",VLOOKUP(A108,'Tabla de equipos'!$B$3:$D$107,3,FALSE))</f>
        <v/>
      </c>
      <c r="F108" s="104"/>
      <c r="G108" s="129"/>
      <c r="H108" s="105"/>
      <c r="I108" s="118"/>
      <c r="J108" s="106" t="str">
        <f t="shared" si="1"/>
        <v/>
      </c>
      <c r="K108" s="47" t="str">
        <f>'Tabla de equipos'!B99</f>
        <v>Multifuncionales láser para impresión, copia y escaneo</v>
      </c>
    </row>
    <row r="109" spans="1:11" s="22" customFormat="1" x14ac:dyDescent="0.2">
      <c r="A109" s="104"/>
      <c r="B109" s="104"/>
      <c r="C109" s="104"/>
      <c r="D109" s="103"/>
      <c r="E109" s="128" t="str">
        <f>IF(ISBLANK(A109),"",VLOOKUP(A109,'Tabla de equipos'!$B$3:$D$107,3,FALSE))</f>
        <v/>
      </c>
      <c r="F109" s="104"/>
      <c r="G109" s="129"/>
      <c r="H109" s="105"/>
      <c r="I109" s="118"/>
      <c r="J109" s="106" t="str">
        <f t="shared" si="1"/>
        <v/>
      </c>
      <c r="K109" s="47" t="str">
        <f>'Tabla de equipos'!B100</f>
        <v>Multifuncional de 1-9 páginas por mínuto tinta</v>
      </c>
    </row>
    <row r="110" spans="1:11" s="22" customFormat="1" x14ac:dyDescent="0.2">
      <c r="A110" s="104"/>
      <c r="B110" s="104"/>
      <c r="C110" s="104"/>
      <c r="D110" s="103"/>
      <c r="E110" s="128" t="str">
        <f>IF(ISBLANK(A110),"",VLOOKUP(A110,'Tabla de equipos'!$B$3:$D$107,3,FALSE))</f>
        <v/>
      </c>
      <c r="F110" s="104"/>
      <c r="G110" s="129"/>
      <c r="H110" s="105"/>
      <c r="I110" s="118"/>
      <c r="J110" s="106" t="str">
        <f t="shared" si="1"/>
        <v/>
      </c>
      <c r="K110" s="47" t="str">
        <f>'Tabla de equipos'!B101</f>
        <v>Multifuncional de  1-9 páginas por mínuto laser</v>
      </c>
    </row>
    <row r="111" spans="1:11" x14ac:dyDescent="0.2">
      <c r="E111" s="128" t="str">
        <f>IF(ISBLANK(A111),"",VLOOKUP(A111,'Tabla de equipos'!$B$3:$D$107,3,FALSE))</f>
        <v/>
      </c>
      <c r="J111" s="106" t="str">
        <f t="shared" si="1"/>
        <v/>
      </c>
      <c r="K111" s="47" t="str">
        <f>'Tabla de equipos'!B102</f>
        <v>Multifuncional de 10 -19 páginas por mínuto tinta</v>
      </c>
    </row>
    <row r="112" spans="1:11" x14ac:dyDescent="0.2">
      <c r="E112" s="128" t="str">
        <f>IF(ISBLANK(A112),"",VLOOKUP(A112,'Tabla de equipos'!$B$3:$D$107,3,FALSE))</f>
        <v/>
      </c>
      <c r="J112" s="106" t="str">
        <f t="shared" si="1"/>
        <v/>
      </c>
      <c r="K112" s="47" t="str">
        <f>'Tabla de equipos'!B103</f>
        <v>Multifuncional de 10 -19 páginas por mínuto laser</v>
      </c>
    </row>
    <row r="113" spans="5:11" x14ac:dyDescent="0.2">
      <c r="E113" s="128" t="str">
        <f>IF(ISBLANK(A113),"",VLOOKUP(A113,'Tabla de equipos'!$B$3:$D$107,3,FALSE))</f>
        <v/>
      </c>
      <c r="J113" s="106" t="str">
        <f t="shared" si="1"/>
        <v/>
      </c>
      <c r="K113" s="47" t="str">
        <f>'Tabla de equipos'!B104</f>
        <v>Multifuncional 20 -39 páginas por mínuto tinta</v>
      </c>
    </row>
    <row r="114" spans="5:11" x14ac:dyDescent="0.2">
      <c r="E114" s="128" t="str">
        <f>IF(ISBLANK(A114),"",VLOOKUP(A114,'Tabla de equipos'!$B$3:$D$107,3,FALSE))</f>
        <v/>
      </c>
      <c r="J114" s="106" t="str">
        <f t="shared" si="1"/>
        <v/>
      </c>
      <c r="K114" s="47" t="str">
        <f>'Tabla de equipos'!B105</f>
        <v>Multifuncional 20-39  páginas por mínuto laser</v>
      </c>
    </row>
    <row r="115" spans="5:11" x14ac:dyDescent="0.2">
      <c r="E115" s="128" t="str">
        <f>IF(ISBLANK(A115),"",VLOOKUP(A115,'Tabla de equipos'!$B$3:$D$107,3,FALSE))</f>
        <v/>
      </c>
      <c r="J115" s="106" t="str">
        <f t="shared" si="1"/>
        <v/>
      </c>
      <c r="K115" s="47" t="str">
        <f>'Tabla de equipos'!B106</f>
        <v>Multifuncional de más de 39 páginas por mínuto tinta</v>
      </c>
    </row>
    <row r="116" spans="5:11" x14ac:dyDescent="0.2">
      <c r="E116" s="128" t="str">
        <f>IF(ISBLANK(A116),"",VLOOKUP(A116,'Tabla de equipos'!$B$3:$D$107,3,FALSE))</f>
        <v/>
      </c>
      <c r="J116" s="106" t="str">
        <f t="shared" si="1"/>
        <v/>
      </c>
      <c r="K116" s="47" t="str">
        <f>'Tabla de equipos'!B107</f>
        <v>Multifuncional de más de 39 páginas por mínuto laser</v>
      </c>
    </row>
    <row r="117" spans="5:11" x14ac:dyDescent="0.2">
      <c r="E117" s="128" t="str">
        <f>IF(ISBLANK(A117),"",VLOOKUP(A117,'Tabla de equipos'!$B$3:$D$107,3,FALSE))</f>
        <v/>
      </c>
      <c r="J117" s="106" t="str">
        <f t="shared" si="1"/>
        <v/>
      </c>
      <c r="K117" s="48"/>
    </row>
    <row r="118" spans="5:11" x14ac:dyDescent="0.2">
      <c r="E118" s="128" t="str">
        <f>IF(ISBLANK(A118),"",VLOOKUP(A118,'Tabla de equipos'!$B$3:$D$107,3,FALSE))</f>
        <v/>
      </c>
      <c r="J118" s="106" t="str">
        <f t="shared" si="1"/>
        <v/>
      </c>
      <c r="K118" s="48"/>
    </row>
    <row r="119" spans="5:11" x14ac:dyDescent="0.2">
      <c r="E119" s="128" t="str">
        <f>IF(ISBLANK(A119),"",VLOOKUP(A119,'Tabla de equipos'!$B$3:$D$107,3,FALSE))</f>
        <v/>
      </c>
      <c r="J119" s="106" t="str">
        <f t="shared" si="1"/>
        <v/>
      </c>
      <c r="K119" s="48"/>
    </row>
    <row r="120" spans="5:11" x14ac:dyDescent="0.2">
      <c r="E120" s="128" t="str">
        <f>IF(ISBLANK(A120),"",VLOOKUP(A120,'Tabla de equipos'!$B$3:$D$107,3,FALSE))</f>
        <v/>
      </c>
      <c r="J120" s="106" t="str">
        <f t="shared" si="1"/>
        <v/>
      </c>
      <c r="K120" s="48"/>
    </row>
    <row r="121" spans="5:11" x14ac:dyDescent="0.2">
      <c r="E121" s="128" t="str">
        <f>IF(ISBLANK(A121),"",VLOOKUP(A121,'Tabla de equipos'!$B$3:$D$107,3,FALSE))</f>
        <v/>
      </c>
      <c r="J121" s="106" t="str">
        <f t="shared" si="1"/>
        <v/>
      </c>
      <c r="K121" s="48"/>
    </row>
    <row r="122" spans="5:11" x14ac:dyDescent="0.2">
      <c r="E122" s="128" t="str">
        <f>IF(ISBLANK(A122),"",VLOOKUP(A122,'Tabla de equipos'!$B$3:$D$107,3,FALSE))</f>
        <v/>
      </c>
      <c r="J122" s="106" t="str">
        <f t="shared" si="1"/>
        <v/>
      </c>
      <c r="K122" s="48"/>
    </row>
    <row r="123" spans="5:11" x14ac:dyDescent="0.2">
      <c r="E123" s="128" t="str">
        <f>IF(ISBLANK(A123),"",VLOOKUP(A123,'Tabla de equipos'!$B$3:$D$107,3,FALSE))</f>
        <v/>
      </c>
      <c r="J123" s="106" t="str">
        <f t="shared" si="1"/>
        <v/>
      </c>
      <c r="K123" s="48"/>
    </row>
    <row r="124" spans="5:11" x14ac:dyDescent="0.2">
      <c r="E124" s="128" t="str">
        <f>IF(ISBLANK(A124),"",VLOOKUP(A124,'Tabla de equipos'!$B$3:$D$107,3,FALSE))</f>
        <v/>
      </c>
      <c r="J124" s="106" t="str">
        <f t="shared" si="1"/>
        <v/>
      </c>
      <c r="K124" s="48"/>
    </row>
    <row r="125" spans="5:11" x14ac:dyDescent="0.2">
      <c r="E125" s="128" t="str">
        <f>IF(ISBLANK(A125),"",VLOOKUP(A125,'Tabla de equipos'!$B$3:$D$107,3,FALSE))</f>
        <v/>
      </c>
      <c r="J125" s="106" t="str">
        <f t="shared" si="1"/>
        <v/>
      </c>
      <c r="K125" s="48"/>
    </row>
    <row r="126" spans="5:11" x14ac:dyDescent="0.2">
      <c r="E126" s="128" t="str">
        <f>IF(ISBLANK(A126),"",VLOOKUP(A126,'Tabla de equipos'!$B$3:$D$107,3,FALSE))</f>
        <v/>
      </c>
      <c r="J126" s="106" t="str">
        <f t="shared" si="1"/>
        <v/>
      </c>
      <c r="K126" s="48"/>
    </row>
    <row r="127" spans="5:11" x14ac:dyDescent="0.2">
      <c r="E127" s="128" t="str">
        <f>IF(ISBLANK(A127),"",VLOOKUP(A127,'Tabla de equipos'!$B$3:$D$107,3,FALSE))</f>
        <v/>
      </c>
      <c r="J127" s="106" t="str">
        <f t="shared" si="1"/>
        <v/>
      </c>
      <c r="K127" s="48"/>
    </row>
    <row r="128" spans="5:11" x14ac:dyDescent="0.2">
      <c r="E128" s="128" t="str">
        <f>IF(ISBLANK(A128),"",VLOOKUP(A128,'Tabla de equipos'!$B$3:$D$107,3,FALSE))</f>
        <v/>
      </c>
      <c r="J128" s="106" t="str">
        <f t="shared" si="1"/>
        <v/>
      </c>
      <c r="K128" s="48"/>
    </row>
    <row r="129" spans="5:11" x14ac:dyDescent="0.2">
      <c r="E129" s="128" t="str">
        <f>IF(ISBLANK(A129),"",VLOOKUP(A129,'Tabla de equipos'!$B$3:$D$107,3,FALSE))</f>
        <v/>
      </c>
      <c r="J129" s="106" t="str">
        <f t="shared" si="1"/>
        <v/>
      </c>
      <c r="K129" s="48"/>
    </row>
    <row r="130" spans="5:11" x14ac:dyDescent="0.2">
      <c r="E130" s="128" t="str">
        <f>IF(ISBLANK(A130),"",VLOOKUP(A130,'Tabla de equipos'!$B$3:$D$107,3,FALSE))</f>
        <v/>
      </c>
      <c r="J130" s="106" t="str">
        <f t="shared" si="1"/>
        <v/>
      </c>
      <c r="K130" s="48"/>
    </row>
    <row r="131" spans="5:11" x14ac:dyDescent="0.2">
      <c r="E131" s="128" t="str">
        <f>IF(ISBLANK(A131),"",VLOOKUP(A131,'Tabla de equipos'!$B$3:$D$107,3,FALSE))</f>
        <v/>
      </c>
      <c r="J131" s="106" t="str">
        <f t="shared" si="1"/>
        <v/>
      </c>
      <c r="K131" s="48"/>
    </row>
    <row r="132" spans="5:11" x14ac:dyDescent="0.2">
      <c r="E132" s="128" t="str">
        <f>IF(ISBLANK(A132),"",VLOOKUP(A132,'Tabla de equipos'!$B$3:$D$107,3,FALSE))</f>
        <v/>
      </c>
      <c r="J132" s="106" t="str">
        <f t="shared" si="1"/>
        <v/>
      </c>
      <c r="K132" s="48"/>
    </row>
    <row r="133" spans="5:11" x14ac:dyDescent="0.2">
      <c r="E133" s="128" t="str">
        <f>IF(ISBLANK(A133),"",VLOOKUP(A133,'Tabla de equipos'!$B$3:$D$107,3,FALSE))</f>
        <v/>
      </c>
      <c r="J133" s="106" t="str">
        <f t="shared" ref="J133:J196" si="2">IF(AND(A133="",G133=0),"",IF(AND(G133&gt;0,A133=""),"Falta elegir equipo/producto",IF(AND(A133&lt;&gt;"",G133=""),"falta incluir unidades",IF(AND(A133&lt;&gt;"",G133&gt;0,B133=""),"Falta incluir Tipo de Exceptuación",IF(AND(A133&lt;&gt;"",B133&lt;&gt;"",C133="",G133&gt;0),"Falta Incluir Nombre del Beneficiario","No olvidar adjuntar factura de la exceptuación")))))</f>
        <v/>
      </c>
      <c r="K133" s="48"/>
    </row>
    <row r="134" spans="5:11" x14ac:dyDescent="0.2">
      <c r="E134" s="128" t="str">
        <f>IF(ISBLANK(A134),"",VLOOKUP(A134,'Tabla de equipos'!$B$3:$D$107,3,FALSE))</f>
        <v/>
      </c>
      <c r="J134" s="106" t="str">
        <f t="shared" si="2"/>
        <v/>
      </c>
      <c r="K134" s="48"/>
    </row>
    <row r="135" spans="5:11" x14ac:dyDescent="0.2">
      <c r="E135" s="128" t="str">
        <f>IF(ISBLANK(A135),"",VLOOKUP(A135,'Tabla de equipos'!$B$3:$D$107,3,FALSE))</f>
        <v/>
      </c>
      <c r="J135" s="106" t="str">
        <f t="shared" si="2"/>
        <v/>
      </c>
      <c r="K135" s="48"/>
    </row>
    <row r="136" spans="5:11" x14ac:dyDescent="0.2">
      <c r="E136" s="128" t="str">
        <f>IF(ISBLANK(A136),"",VLOOKUP(A136,'Tabla de equipos'!$B$3:$D$107,3,FALSE))</f>
        <v/>
      </c>
      <c r="J136" s="106" t="str">
        <f t="shared" si="2"/>
        <v/>
      </c>
      <c r="K136" s="48"/>
    </row>
    <row r="137" spans="5:11" x14ac:dyDescent="0.2">
      <c r="E137" s="128" t="str">
        <f>IF(ISBLANK(A137),"",VLOOKUP(A137,'Tabla de equipos'!$B$3:$D$107,3,FALSE))</f>
        <v/>
      </c>
      <c r="J137" s="106" t="str">
        <f t="shared" si="2"/>
        <v/>
      </c>
      <c r="K137" s="48"/>
    </row>
    <row r="138" spans="5:11" x14ac:dyDescent="0.2">
      <c r="E138" s="128" t="str">
        <f>IF(ISBLANK(A138),"",VLOOKUP(A138,'Tabla de equipos'!$B$3:$D$107,3,FALSE))</f>
        <v/>
      </c>
      <c r="J138" s="106" t="str">
        <f t="shared" si="2"/>
        <v/>
      </c>
      <c r="K138" s="48"/>
    </row>
    <row r="139" spans="5:11" x14ac:dyDescent="0.2">
      <c r="E139" s="128" t="str">
        <f>IF(ISBLANK(A139),"",VLOOKUP(A139,'Tabla de equipos'!$B$3:$D$107,3,FALSE))</f>
        <v/>
      </c>
      <c r="J139" s="106" t="str">
        <f t="shared" si="2"/>
        <v/>
      </c>
      <c r="K139" s="48"/>
    </row>
    <row r="140" spans="5:11" x14ac:dyDescent="0.2">
      <c r="E140" s="128" t="str">
        <f>IF(ISBLANK(A140),"",VLOOKUP(A140,'Tabla de equipos'!$B$3:$D$107,3,FALSE))</f>
        <v/>
      </c>
      <c r="J140" s="106" t="str">
        <f t="shared" si="2"/>
        <v/>
      </c>
      <c r="K140" s="48"/>
    </row>
    <row r="141" spans="5:11" x14ac:dyDescent="0.2">
      <c r="E141" s="128" t="str">
        <f>IF(ISBLANK(A141),"",VLOOKUP(A141,'Tabla de equipos'!$B$3:$D$107,3,FALSE))</f>
        <v/>
      </c>
      <c r="J141" s="106" t="str">
        <f t="shared" si="2"/>
        <v/>
      </c>
      <c r="K141" s="48"/>
    </row>
    <row r="142" spans="5:11" x14ac:dyDescent="0.2">
      <c r="E142" s="128" t="str">
        <f>IF(ISBLANK(A142),"",VLOOKUP(A142,'Tabla de equipos'!$B$3:$D$107,3,FALSE))</f>
        <v/>
      </c>
      <c r="J142" s="106" t="str">
        <f t="shared" si="2"/>
        <v/>
      </c>
      <c r="K142" s="48"/>
    </row>
    <row r="143" spans="5:11" x14ac:dyDescent="0.2">
      <c r="E143" s="128" t="str">
        <f>IF(ISBLANK(A143),"",VLOOKUP(A143,'Tabla de equipos'!$B$3:$D$107,3,FALSE))</f>
        <v/>
      </c>
      <c r="J143" s="106" t="str">
        <f t="shared" si="2"/>
        <v/>
      </c>
      <c r="K143" s="48"/>
    </row>
    <row r="144" spans="5:11" x14ac:dyDescent="0.2">
      <c r="E144" s="128" t="str">
        <f>IF(ISBLANK(A144),"",VLOOKUP(A144,'Tabla de equipos'!$B$3:$D$107,3,FALSE))</f>
        <v/>
      </c>
      <c r="J144" s="106" t="str">
        <f t="shared" si="2"/>
        <v/>
      </c>
      <c r="K144" s="48"/>
    </row>
    <row r="145" spans="5:11" x14ac:dyDescent="0.2">
      <c r="E145" s="128" t="str">
        <f>IF(ISBLANK(A145),"",VLOOKUP(A145,'Tabla de equipos'!$B$3:$D$107,3,FALSE))</f>
        <v/>
      </c>
      <c r="J145" s="106" t="str">
        <f t="shared" si="2"/>
        <v/>
      </c>
      <c r="K145" s="48"/>
    </row>
    <row r="146" spans="5:11" x14ac:dyDescent="0.2">
      <c r="E146" s="128" t="str">
        <f>IF(ISBLANK(A146),"",VLOOKUP(A146,'Tabla de equipos'!$B$3:$D$107,3,FALSE))</f>
        <v/>
      </c>
      <c r="J146" s="106" t="str">
        <f t="shared" si="2"/>
        <v/>
      </c>
      <c r="K146" s="48"/>
    </row>
    <row r="147" spans="5:11" x14ac:dyDescent="0.2">
      <c r="E147" s="128" t="str">
        <f>IF(ISBLANK(A147),"",VLOOKUP(A147,'Tabla de equipos'!$B$3:$D$107,3,FALSE))</f>
        <v/>
      </c>
      <c r="J147" s="106" t="str">
        <f t="shared" si="2"/>
        <v/>
      </c>
      <c r="K147" s="48"/>
    </row>
    <row r="148" spans="5:11" x14ac:dyDescent="0.2">
      <c r="E148" s="128" t="str">
        <f>IF(ISBLANK(A148),"",VLOOKUP(A148,'Tabla de equipos'!$B$3:$D$107,3,FALSE))</f>
        <v/>
      </c>
      <c r="J148" s="106" t="str">
        <f t="shared" si="2"/>
        <v/>
      </c>
      <c r="K148" s="48"/>
    </row>
    <row r="149" spans="5:11" x14ac:dyDescent="0.2">
      <c r="E149" s="128" t="str">
        <f>IF(ISBLANK(A149),"",VLOOKUP(A149,'Tabla de equipos'!$B$3:$D$107,3,FALSE))</f>
        <v/>
      </c>
      <c r="J149" s="106" t="str">
        <f t="shared" si="2"/>
        <v/>
      </c>
      <c r="K149" s="48"/>
    </row>
    <row r="150" spans="5:11" x14ac:dyDescent="0.2">
      <c r="E150" s="128" t="str">
        <f>IF(ISBLANK(A150),"",VLOOKUP(A150,'Tabla de equipos'!$B$3:$D$107,3,FALSE))</f>
        <v/>
      </c>
      <c r="J150" s="106" t="str">
        <f t="shared" si="2"/>
        <v/>
      </c>
      <c r="K150" s="48"/>
    </row>
    <row r="151" spans="5:11" x14ac:dyDescent="0.2">
      <c r="E151" s="128" t="str">
        <f>IF(ISBLANK(A151),"",VLOOKUP(A151,'Tabla de equipos'!$B$3:$D$107,3,FALSE))</f>
        <v/>
      </c>
      <c r="J151" s="106" t="str">
        <f t="shared" si="2"/>
        <v/>
      </c>
      <c r="K151" s="48"/>
    </row>
    <row r="152" spans="5:11" x14ac:dyDescent="0.2">
      <c r="E152" s="128" t="str">
        <f>IF(ISBLANK(A152),"",VLOOKUP(A152,'Tabla de equipos'!$B$3:$D$107,3,FALSE))</f>
        <v/>
      </c>
      <c r="J152" s="106" t="str">
        <f t="shared" si="2"/>
        <v/>
      </c>
      <c r="K152" s="48"/>
    </row>
    <row r="153" spans="5:11" x14ac:dyDescent="0.2">
      <c r="E153" s="128" t="str">
        <f>IF(ISBLANK(A153),"",VLOOKUP(A153,'Tabla de equipos'!$B$3:$D$107,3,FALSE))</f>
        <v/>
      </c>
      <c r="J153" s="106" t="str">
        <f t="shared" si="2"/>
        <v/>
      </c>
      <c r="K153" s="48"/>
    </row>
    <row r="154" spans="5:11" x14ac:dyDescent="0.2">
      <c r="E154" s="128" t="str">
        <f>IF(ISBLANK(A154),"",VLOOKUP(A154,'Tabla de equipos'!$B$3:$D$107,3,FALSE))</f>
        <v/>
      </c>
      <c r="J154" s="106" t="str">
        <f t="shared" si="2"/>
        <v/>
      </c>
      <c r="K154" s="48"/>
    </row>
    <row r="155" spans="5:11" x14ac:dyDescent="0.2">
      <c r="E155" s="128" t="str">
        <f>IF(ISBLANK(A155),"",VLOOKUP(A155,'Tabla de equipos'!$B$3:$D$107,3,FALSE))</f>
        <v/>
      </c>
      <c r="J155" s="106" t="str">
        <f t="shared" si="2"/>
        <v/>
      </c>
      <c r="K155" s="48"/>
    </row>
    <row r="156" spans="5:11" x14ac:dyDescent="0.2">
      <c r="E156" s="128" t="str">
        <f>IF(ISBLANK(A156),"",VLOOKUP(A156,'Tabla de equipos'!$B$3:$D$107,3,FALSE))</f>
        <v/>
      </c>
      <c r="J156" s="106" t="str">
        <f t="shared" si="2"/>
        <v/>
      </c>
      <c r="K156" s="48"/>
    </row>
    <row r="157" spans="5:11" x14ac:dyDescent="0.2">
      <c r="E157" s="128" t="str">
        <f>IF(ISBLANK(A157),"",VLOOKUP(A157,'Tabla de equipos'!$B$3:$D$107,3,FALSE))</f>
        <v/>
      </c>
      <c r="J157" s="106" t="str">
        <f t="shared" si="2"/>
        <v/>
      </c>
      <c r="K157" s="48"/>
    </row>
    <row r="158" spans="5:11" x14ac:dyDescent="0.2">
      <c r="E158" s="128" t="str">
        <f>IF(ISBLANK(A158),"",VLOOKUP(A158,'Tabla de equipos'!$B$3:$D$107,3,FALSE))</f>
        <v/>
      </c>
      <c r="J158" s="106" t="str">
        <f t="shared" si="2"/>
        <v/>
      </c>
      <c r="K158" s="48"/>
    </row>
    <row r="159" spans="5:11" x14ac:dyDescent="0.2">
      <c r="E159" s="128" t="str">
        <f>IF(ISBLANK(A159),"",VLOOKUP(A159,'Tabla de equipos'!$B$3:$D$107,3,FALSE))</f>
        <v/>
      </c>
      <c r="J159" s="106" t="str">
        <f t="shared" si="2"/>
        <v/>
      </c>
      <c r="K159" s="48"/>
    </row>
    <row r="160" spans="5:11" x14ac:dyDescent="0.2">
      <c r="E160" s="128" t="str">
        <f>IF(ISBLANK(A160),"",VLOOKUP(A160,'Tabla de equipos'!$B$3:$D$107,3,FALSE))</f>
        <v/>
      </c>
      <c r="J160" s="106" t="str">
        <f t="shared" si="2"/>
        <v/>
      </c>
    </row>
    <row r="161" spans="5:10" x14ac:dyDescent="0.2">
      <c r="E161" s="128" t="str">
        <f>IF(ISBLANK(A161),"",VLOOKUP(A161,'Tabla de equipos'!$B$3:$D$107,3,FALSE))</f>
        <v/>
      </c>
      <c r="J161" s="106" t="str">
        <f t="shared" si="2"/>
        <v/>
      </c>
    </row>
    <row r="162" spans="5:10" x14ac:dyDescent="0.2">
      <c r="E162" s="128" t="str">
        <f>IF(ISBLANK(A162),"",VLOOKUP(A162,'Tabla de equipos'!$B$3:$D$107,3,FALSE))</f>
        <v/>
      </c>
      <c r="J162" s="106" t="str">
        <f t="shared" si="2"/>
        <v/>
      </c>
    </row>
    <row r="163" spans="5:10" x14ac:dyDescent="0.2">
      <c r="E163" s="128" t="str">
        <f>IF(ISBLANK(A163),"",VLOOKUP(A163,'Tabla de equipos'!$B$3:$D$107,3,FALSE))</f>
        <v/>
      </c>
      <c r="J163" s="106" t="str">
        <f t="shared" si="2"/>
        <v/>
      </c>
    </row>
    <row r="164" spans="5:10" x14ac:dyDescent="0.2">
      <c r="E164" s="128" t="str">
        <f>IF(ISBLANK(A164),"",VLOOKUP(A164,'Tabla de equipos'!$B$3:$D$107,3,FALSE))</f>
        <v/>
      </c>
      <c r="J164" s="106" t="str">
        <f t="shared" si="2"/>
        <v/>
      </c>
    </row>
    <row r="165" spans="5:10" x14ac:dyDescent="0.2">
      <c r="E165" s="128" t="str">
        <f>IF(ISBLANK(A165),"",VLOOKUP(A165,'Tabla de equipos'!$B$3:$D$107,3,FALSE))</f>
        <v/>
      </c>
      <c r="J165" s="106" t="str">
        <f t="shared" si="2"/>
        <v/>
      </c>
    </row>
    <row r="166" spans="5:10" x14ac:dyDescent="0.2">
      <c r="E166" s="128" t="str">
        <f>IF(ISBLANK(A166),"",VLOOKUP(A166,'Tabla de equipos'!$B$3:$D$107,3,FALSE))</f>
        <v/>
      </c>
      <c r="J166" s="106" t="str">
        <f t="shared" si="2"/>
        <v/>
      </c>
    </row>
    <row r="167" spans="5:10" x14ac:dyDescent="0.2">
      <c r="E167" s="128" t="str">
        <f>IF(ISBLANK(A167),"",VLOOKUP(A167,'Tabla de equipos'!$B$3:$D$107,3,FALSE))</f>
        <v/>
      </c>
      <c r="J167" s="106" t="str">
        <f t="shared" si="2"/>
        <v/>
      </c>
    </row>
    <row r="168" spans="5:10" x14ac:dyDescent="0.2">
      <c r="E168" s="128" t="str">
        <f>IF(ISBLANK(A168),"",VLOOKUP(A168,'Tabla de equipos'!$B$3:$D$107,3,FALSE))</f>
        <v/>
      </c>
      <c r="J168" s="106" t="str">
        <f t="shared" si="2"/>
        <v/>
      </c>
    </row>
    <row r="169" spans="5:10" x14ac:dyDescent="0.2">
      <c r="E169" s="128" t="str">
        <f>IF(ISBLANK(A169),"",VLOOKUP(A169,'Tabla de equipos'!$B$3:$D$107,3,FALSE))</f>
        <v/>
      </c>
      <c r="J169" s="106" t="str">
        <f t="shared" si="2"/>
        <v/>
      </c>
    </row>
    <row r="170" spans="5:10" x14ac:dyDescent="0.2">
      <c r="E170" s="128" t="str">
        <f>IF(ISBLANK(A170),"",VLOOKUP(A170,'Tabla de equipos'!$B$3:$D$107,3,FALSE))</f>
        <v/>
      </c>
      <c r="J170" s="106" t="str">
        <f t="shared" si="2"/>
        <v/>
      </c>
    </row>
    <row r="171" spans="5:10" x14ac:dyDescent="0.2">
      <c r="E171" s="128" t="str">
        <f>IF(ISBLANK(A171),"",VLOOKUP(A171,'Tabla de equipos'!$B$3:$D$107,3,FALSE))</f>
        <v/>
      </c>
      <c r="J171" s="106" t="str">
        <f t="shared" si="2"/>
        <v/>
      </c>
    </row>
    <row r="172" spans="5:10" x14ac:dyDescent="0.2">
      <c r="E172" s="128" t="str">
        <f>IF(ISBLANK(A172),"",VLOOKUP(A172,'Tabla de equipos'!$B$3:$D$107,3,FALSE))</f>
        <v/>
      </c>
      <c r="J172" s="106" t="str">
        <f t="shared" si="2"/>
        <v/>
      </c>
    </row>
    <row r="173" spans="5:10" x14ac:dyDescent="0.2">
      <c r="E173" s="128" t="str">
        <f>IF(ISBLANK(A173),"",VLOOKUP(A173,'Tabla de equipos'!$B$3:$D$107,3,FALSE))</f>
        <v/>
      </c>
      <c r="J173" s="106" t="str">
        <f t="shared" si="2"/>
        <v/>
      </c>
    </row>
    <row r="174" spans="5:10" x14ac:dyDescent="0.2">
      <c r="E174" s="128" t="str">
        <f>IF(ISBLANK(A174),"",VLOOKUP(A174,'Tabla de equipos'!$B$3:$D$107,3,FALSE))</f>
        <v/>
      </c>
      <c r="J174" s="106" t="str">
        <f t="shared" si="2"/>
        <v/>
      </c>
    </row>
    <row r="175" spans="5:10" x14ac:dyDescent="0.2">
      <c r="E175" s="128" t="str">
        <f>IF(ISBLANK(A175),"",VLOOKUP(A175,'Tabla de equipos'!$B$3:$D$107,3,FALSE))</f>
        <v/>
      </c>
      <c r="J175" s="106" t="str">
        <f t="shared" si="2"/>
        <v/>
      </c>
    </row>
    <row r="176" spans="5:10" x14ac:dyDescent="0.2">
      <c r="E176" s="128" t="str">
        <f>IF(ISBLANK(A176),"",VLOOKUP(A176,'Tabla de equipos'!$B$3:$D$107,3,FALSE))</f>
        <v/>
      </c>
      <c r="J176" s="106" t="str">
        <f t="shared" si="2"/>
        <v/>
      </c>
    </row>
    <row r="177" spans="5:10" x14ac:dyDescent="0.2">
      <c r="E177" s="128" t="str">
        <f>IF(ISBLANK(A177),"",VLOOKUP(A177,'Tabla de equipos'!$B$3:$D$107,3,FALSE))</f>
        <v/>
      </c>
      <c r="J177" s="106" t="str">
        <f t="shared" si="2"/>
        <v/>
      </c>
    </row>
    <row r="178" spans="5:10" x14ac:dyDescent="0.2">
      <c r="E178" s="128" t="str">
        <f>IF(ISBLANK(A178),"",VLOOKUP(A178,'Tabla de equipos'!$B$3:$D$107,3,FALSE))</f>
        <v/>
      </c>
      <c r="J178" s="106" t="str">
        <f t="shared" si="2"/>
        <v/>
      </c>
    </row>
    <row r="179" spans="5:10" x14ac:dyDescent="0.2">
      <c r="E179" s="128" t="str">
        <f>IF(ISBLANK(A179),"",VLOOKUP(A179,'Tabla de equipos'!$B$3:$D$107,3,FALSE))</f>
        <v/>
      </c>
      <c r="J179" s="106" t="str">
        <f t="shared" si="2"/>
        <v/>
      </c>
    </row>
    <row r="180" spans="5:10" x14ac:dyDescent="0.2">
      <c r="E180" s="128" t="str">
        <f>IF(ISBLANK(A180),"",VLOOKUP(A180,'Tabla de equipos'!$B$3:$D$107,3,FALSE))</f>
        <v/>
      </c>
      <c r="J180" s="106" t="str">
        <f t="shared" si="2"/>
        <v/>
      </c>
    </row>
    <row r="181" spans="5:10" x14ac:dyDescent="0.2">
      <c r="E181" s="128" t="str">
        <f>IF(ISBLANK(A181),"",VLOOKUP(A181,'Tabla de equipos'!$B$3:$D$107,3,FALSE))</f>
        <v/>
      </c>
      <c r="J181" s="106" t="str">
        <f t="shared" si="2"/>
        <v/>
      </c>
    </row>
    <row r="182" spans="5:10" x14ac:dyDescent="0.2">
      <c r="E182" s="128" t="str">
        <f>IF(ISBLANK(A182),"",VLOOKUP(A182,'Tabla de equipos'!$B$3:$D$107,3,FALSE))</f>
        <v/>
      </c>
      <c r="J182" s="106" t="str">
        <f t="shared" si="2"/>
        <v/>
      </c>
    </row>
    <row r="183" spans="5:10" x14ac:dyDescent="0.2">
      <c r="E183" s="128" t="str">
        <f>IF(ISBLANK(A183),"",VLOOKUP(A183,'Tabla de equipos'!$B$3:$D$107,3,FALSE))</f>
        <v/>
      </c>
      <c r="J183" s="106" t="str">
        <f t="shared" si="2"/>
        <v/>
      </c>
    </row>
    <row r="184" spans="5:10" x14ac:dyDescent="0.2">
      <c r="E184" s="128" t="str">
        <f>IF(ISBLANK(A184),"",VLOOKUP(A184,'Tabla de equipos'!$B$3:$D$107,3,FALSE))</f>
        <v/>
      </c>
      <c r="J184" s="106" t="str">
        <f t="shared" si="2"/>
        <v/>
      </c>
    </row>
    <row r="185" spans="5:10" x14ac:dyDescent="0.2">
      <c r="E185" s="128" t="str">
        <f>IF(ISBLANK(A185),"",VLOOKUP(A185,'Tabla de equipos'!$B$3:$D$107,3,FALSE))</f>
        <v/>
      </c>
      <c r="J185" s="106" t="str">
        <f t="shared" si="2"/>
        <v/>
      </c>
    </row>
    <row r="186" spans="5:10" x14ac:dyDescent="0.2">
      <c r="E186" s="128" t="str">
        <f>IF(ISBLANK(A186),"",VLOOKUP(A186,'Tabla de equipos'!$B$3:$D$107,3,FALSE))</f>
        <v/>
      </c>
      <c r="J186" s="106" t="str">
        <f t="shared" si="2"/>
        <v/>
      </c>
    </row>
    <row r="187" spans="5:10" x14ac:dyDescent="0.2">
      <c r="E187" s="128" t="str">
        <f>IF(ISBLANK(A187),"",VLOOKUP(A187,'Tabla de equipos'!$B$3:$D$107,3,FALSE))</f>
        <v/>
      </c>
      <c r="J187" s="106" t="str">
        <f t="shared" si="2"/>
        <v/>
      </c>
    </row>
    <row r="188" spans="5:10" x14ac:dyDescent="0.2">
      <c r="E188" s="128" t="str">
        <f>IF(ISBLANK(A188),"",VLOOKUP(A188,'Tabla de equipos'!$B$3:$D$107,3,FALSE))</f>
        <v/>
      </c>
      <c r="J188" s="106" t="str">
        <f t="shared" si="2"/>
        <v/>
      </c>
    </row>
    <row r="189" spans="5:10" x14ac:dyDescent="0.2">
      <c r="E189" s="128" t="str">
        <f>IF(ISBLANK(A189),"",VLOOKUP(A189,'Tabla de equipos'!$B$3:$D$107,3,FALSE))</f>
        <v/>
      </c>
      <c r="J189" s="106" t="str">
        <f t="shared" si="2"/>
        <v/>
      </c>
    </row>
    <row r="190" spans="5:10" x14ac:dyDescent="0.2">
      <c r="E190" s="128" t="str">
        <f>IF(ISBLANK(A190),"",VLOOKUP(A190,'Tabla de equipos'!$B$3:$D$107,3,FALSE))</f>
        <v/>
      </c>
      <c r="J190" s="106" t="str">
        <f t="shared" si="2"/>
        <v/>
      </c>
    </row>
    <row r="191" spans="5:10" x14ac:dyDescent="0.2">
      <c r="E191" s="128" t="str">
        <f>IF(ISBLANK(A191),"",VLOOKUP(A191,'Tabla de equipos'!$B$3:$D$107,3,FALSE))</f>
        <v/>
      </c>
      <c r="J191" s="106" t="str">
        <f t="shared" si="2"/>
        <v/>
      </c>
    </row>
    <row r="192" spans="5:10" x14ac:dyDescent="0.2">
      <c r="E192" s="128" t="str">
        <f>IF(ISBLANK(A192),"",VLOOKUP(A192,'Tabla de equipos'!$B$3:$D$107,3,FALSE))</f>
        <v/>
      </c>
      <c r="J192" s="106" t="str">
        <f t="shared" si="2"/>
        <v/>
      </c>
    </row>
    <row r="193" spans="5:10" x14ac:dyDescent="0.2">
      <c r="E193" s="128" t="str">
        <f>IF(ISBLANK(A193),"",VLOOKUP(A193,'Tabla de equipos'!$B$3:$D$107,3,FALSE))</f>
        <v/>
      </c>
      <c r="J193" s="106" t="str">
        <f t="shared" si="2"/>
        <v/>
      </c>
    </row>
    <row r="194" spans="5:10" x14ac:dyDescent="0.2">
      <c r="E194" s="128" t="str">
        <f>IF(ISBLANK(A194),"",VLOOKUP(A194,'Tabla de equipos'!$B$3:$D$107,3,FALSE))</f>
        <v/>
      </c>
      <c r="J194" s="106" t="str">
        <f t="shared" si="2"/>
        <v/>
      </c>
    </row>
    <row r="195" spans="5:10" x14ac:dyDescent="0.2">
      <c r="E195" s="128" t="str">
        <f>IF(ISBLANK(A195),"",VLOOKUP(A195,'Tabla de equipos'!$B$3:$D$107,3,FALSE))</f>
        <v/>
      </c>
      <c r="J195" s="106" t="str">
        <f t="shared" si="2"/>
        <v/>
      </c>
    </row>
    <row r="196" spans="5:10" x14ac:dyDescent="0.2">
      <c r="E196" s="128" t="str">
        <f>IF(ISBLANK(A196),"",VLOOKUP(A196,'Tabla de equipos'!$B$3:$D$107,3,FALSE))</f>
        <v/>
      </c>
      <c r="J196" s="106" t="str">
        <f t="shared" si="2"/>
        <v/>
      </c>
    </row>
    <row r="197" spans="5:10" x14ac:dyDescent="0.2">
      <c r="E197" s="128" t="str">
        <f>IF(ISBLANK(A197),"",VLOOKUP(A197,'Tabla de equipos'!$B$3:$D$107,3,FALSE))</f>
        <v/>
      </c>
      <c r="J197" s="106" t="str">
        <f t="shared" ref="J197:J260" si="3">IF(AND(A197="",G197=0),"",IF(AND(G197&gt;0,A197=""),"Falta elegir equipo/producto",IF(AND(A197&lt;&gt;"",G197=""),"falta incluir unidades",IF(AND(A197&lt;&gt;"",G197&gt;0,B197=""),"Falta incluir Tipo de Exceptuación",IF(AND(A197&lt;&gt;"",B197&lt;&gt;"",C197="",G197&gt;0),"Falta Incluir Nombre del Beneficiario","No olvidar adjuntar factura de la exceptuación")))))</f>
        <v/>
      </c>
    </row>
    <row r="198" spans="5:10" x14ac:dyDescent="0.2">
      <c r="E198" s="128" t="str">
        <f>IF(ISBLANK(A198),"",VLOOKUP(A198,'Tabla de equipos'!$B$3:$D$107,3,FALSE))</f>
        <v/>
      </c>
      <c r="J198" s="106" t="str">
        <f t="shared" si="3"/>
        <v/>
      </c>
    </row>
    <row r="199" spans="5:10" x14ac:dyDescent="0.2">
      <c r="E199" s="128" t="str">
        <f>IF(ISBLANK(A199),"",VLOOKUP(A199,'Tabla de equipos'!$B$3:$D$107,3,FALSE))</f>
        <v/>
      </c>
      <c r="J199" s="106" t="str">
        <f t="shared" si="3"/>
        <v/>
      </c>
    </row>
    <row r="200" spans="5:10" x14ac:dyDescent="0.2">
      <c r="E200" s="128" t="str">
        <f>IF(ISBLANK(A200),"",VLOOKUP(A200,'Tabla de equipos'!$B$3:$D$107,3,FALSE))</f>
        <v/>
      </c>
      <c r="J200" s="106" t="str">
        <f t="shared" si="3"/>
        <v/>
      </c>
    </row>
    <row r="201" spans="5:10" x14ac:dyDescent="0.2">
      <c r="E201" s="128" t="str">
        <f>IF(ISBLANK(A201),"",VLOOKUP(A201,'Tabla de equipos'!$B$3:$D$107,3,FALSE))</f>
        <v/>
      </c>
      <c r="J201" s="106" t="str">
        <f t="shared" si="3"/>
        <v/>
      </c>
    </row>
    <row r="202" spans="5:10" x14ac:dyDescent="0.2">
      <c r="E202" s="128" t="str">
        <f>IF(ISBLANK(A202),"",VLOOKUP(A202,'Tabla de equipos'!$B$3:$D$107,3,FALSE))</f>
        <v/>
      </c>
      <c r="J202" s="106" t="str">
        <f t="shared" si="3"/>
        <v/>
      </c>
    </row>
    <row r="203" spans="5:10" x14ac:dyDescent="0.2">
      <c r="E203" s="128" t="str">
        <f>IF(ISBLANK(A203),"",VLOOKUP(A203,'Tabla de equipos'!$B$3:$D$107,3,FALSE))</f>
        <v/>
      </c>
      <c r="J203" s="106" t="str">
        <f t="shared" si="3"/>
        <v/>
      </c>
    </row>
    <row r="204" spans="5:10" x14ac:dyDescent="0.2">
      <c r="E204" s="128" t="str">
        <f>IF(ISBLANK(A204),"",VLOOKUP(A204,'Tabla de equipos'!$B$3:$D$107,3,FALSE))</f>
        <v/>
      </c>
      <c r="J204" s="106" t="str">
        <f t="shared" si="3"/>
        <v/>
      </c>
    </row>
    <row r="205" spans="5:10" x14ac:dyDescent="0.2">
      <c r="E205" s="128" t="str">
        <f>IF(ISBLANK(A205),"",VLOOKUP(A205,'Tabla de equipos'!$B$3:$D$107,3,FALSE))</f>
        <v/>
      </c>
      <c r="J205" s="106" t="str">
        <f t="shared" si="3"/>
        <v/>
      </c>
    </row>
    <row r="206" spans="5:10" x14ac:dyDescent="0.2">
      <c r="E206" s="128" t="str">
        <f>IF(ISBLANK(A206),"",VLOOKUP(A206,'Tabla de equipos'!$B$3:$D$107,3,FALSE))</f>
        <v/>
      </c>
      <c r="J206" s="106" t="str">
        <f t="shared" si="3"/>
        <v/>
      </c>
    </row>
    <row r="207" spans="5:10" x14ac:dyDescent="0.2">
      <c r="E207" s="128" t="str">
        <f>IF(ISBLANK(A207),"",VLOOKUP(A207,'Tabla de equipos'!$B$3:$D$107,3,FALSE))</f>
        <v/>
      </c>
      <c r="J207" s="106" t="str">
        <f t="shared" si="3"/>
        <v/>
      </c>
    </row>
    <row r="208" spans="5:10" x14ac:dyDescent="0.2">
      <c r="E208" s="128" t="str">
        <f>IF(ISBLANK(A208),"",VLOOKUP(A208,'Tabla de equipos'!$B$3:$D$107,3,FALSE))</f>
        <v/>
      </c>
      <c r="J208" s="106" t="str">
        <f t="shared" si="3"/>
        <v/>
      </c>
    </row>
    <row r="209" spans="5:10" x14ac:dyDescent="0.2">
      <c r="E209" s="128" t="str">
        <f>IF(ISBLANK(A209),"",VLOOKUP(A209,'Tabla de equipos'!$B$3:$D$107,3,FALSE))</f>
        <v/>
      </c>
      <c r="J209" s="106" t="str">
        <f t="shared" si="3"/>
        <v/>
      </c>
    </row>
    <row r="210" spans="5:10" x14ac:dyDescent="0.2">
      <c r="E210" s="128" t="str">
        <f>IF(ISBLANK(A210),"",VLOOKUP(A210,'Tabla de equipos'!$B$3:$D$107,3,FALSE))</f>
        <v/>
      </c>
      <c r="J210" s="106" t="str">
        <f t="shared" si="3"/>
        <v/>
      </c>
    </row>
    <row r="211" spans="5:10" x14ac:dyDescent="0.2">
      <c r="E211" s="128" t="str">
        <f>IF(ISBLANK(A211),"",VLOOKUP(A211,'Tabla de equipos'!$B$3:$D$107,3,FALSE))</f>
        <v/>
      </c>
      <c r="J211" s="106" t="str">
        <f t="shared" si="3"/>
        <v/>
      </c>
    </row>
    <row r="212" spans="5:10" x14ac:dyDescent="0.2">
      <c r="E212" s="128" t="str">
        <f>IF(ISBLANK(A212),"",VLOOKUP(A212,'Tabla de equipos'!$B$3:$D$107,3,FALSE))</f>
        <v/>
      </c>
      <c r="J212" s="106" t="str">
        <f t="shared" si="3"/>
        <v/>
      </c>
    </row>
    <row r="213" spans="5:10" x14ac:dyDescent="0.2">
      <c r="E213" s="128" t="str">
        <f>IF(ISBLANK(A213),"",VLOOKUP(A213,'Tabla de equipos'!$B$3:$D$107,3,FALSE))</f>
        <v/>
      </c>
      <c r="J213" s="106" t="str">
        <f t="shared" si="3"/>
        <v/>
      </c>
    </row>
    <row r="214" spans="5:10" x14ac:dyDescent="0.2">
      <c r="E214" s="128" t="str">
        <f>IF(ISBLANK(A214),"",VLOOKUP(A214,'Tabla de equipos'!$B$3:$D$107,3,FALSE))</f>
        <v/>
      </c>
      <c r="J214" s="106" t="str">
        <f t="shared" si="3"/>
        <v/>
      </c>
    </row>
    <row r="215" spans="5:10" x14ac:dyDescent="0.2">
      <c r="E215" s="128" t="str">
        <f>IF(ISBLANK(A215),"",VLOOKUP(A215,'Tabla de equipos'!$B$3:$D$107,3,FALSE))</f>
        <v/>
      </c>
      <c r="J215" s="106" t="str">
        <f t="shared" si="3"/>
        <v/>
      </c>
    </row>
    <row r="216" spans="5:10" x14ac:dyDescent="0.2">
      <c r="E216" s="128" t="str">
        <f>IF(ISBLANK(A216),"",VLOOKUP(A216,'Tabla de equipos'!$B$3:$D$107,3,FALSE))</f>
        <v/>
      </c>
      <c r="J216" s="106" t="str">
        <f t="shared" si="3"/>
        <v/>
      </c>
    </row>
    <row r="217" spans="5:10" x14ac:dyDescent="0.2">
      <c r="E217" s="128" t="str">
        <f>IF(ISBLANK(A217),"",VLOOKUP(A217,'Tabla de equipos'!$B$3:$D$107,3,FALSE))</f>
        <v/>
      </c>
      <c r="J217" s="106" t="str">
        <f t="shared" si="3"/>
        <v/>
      </c>
    </row>
    <row r="218" spans="5:10" x14ac:dyDescent="0.2">
      <c r="E218" s="128" t="str">
        <f>IF(ISBLANK(A218),"",VLOOKUP(A218,'Tabla de equipos'!$B$3:$D$107,3,FALSE))</f>
        <v/>
      </c>
      <c r="J218" s="106" t="str">
        <f t="shared" si="3"/>
        <v/>
      </c>
    </row>
    <row r="219" spans="5:10" x14ac:dyDescent="0.2">
      <c r="E219" s="128" t="str">
        <f>IF(ISBLANK(A219),"",VLOOKUP(A219,'Tabla de equipos'!$B$3:$D$107,3,FALSE))</f>
        <v/>
      </c>
      <c r="J219" s="106" t="str">
        <f t="shared" si="3"/>
        <v/>
      </c>
    </row>
    <row r="220" spans="5:10" x14ac:dyDescent="0.2">
      <c r="E220" s="128" t="str">
        <f>IF(ISBLANK(A220),"",VLOOKUP(A220,'Tabla de equipos'!$B$3:$D$107,3,FALSE))</f>
        <v/>
      </c>
      <c r="J220" s="106" t="str">
        <f t="shared" si="3"/>
        <v/>
      </c>
    </row>
    <row r="221" spans="5:10" x14ac:dyDescent="0.2">
      <c r="E221" s="128" t="str">
        <f>IF(ISBLANK(A221),"",VLOOKUP(A221,'Tabla de equipos'!$B$3:$D$107,3,FALSE))</f>
        <v/>
      </c>
      <c r="J221" s="106" t="str">
        <f t="shared" si="3"/>
        <v/>
      </c>
    </row>
    <row r="222" spans="5:10" x14ac:dyDescent="0.2">
      <c r="E222" s="128" t="str">
        <f>IF(ISBLANK(A222),"",VLOOKUP(A222,'Tabla de equipos'!$B$3:$D$107,3,FALSE))</f>
        <v/>
      </c>
      <c r="J222" s="106" t="str">
        <f t="shared" si="3"/>
        <v/>
      </c>
    </row>
    <row r="223" spans="5:10" x14ac:dyDescent="0.2">
      <c r="E223" s="128" t="str">
        <f>IF(ISBLANK(A223),"",VLOOKUP(A223,'Tabla de equipos'!$B$3:$D$107,3,FALSE))</f>
        <v/>
      </c>
      <c r="J223" s="106" t="str">
        <f t="shared" si="3"/>
        <v/>
      </c>
    </row>
    <row r="224" spans="5:10" x14ac:dyDescent="0.2">
      <c r="E224" s="128" t="str">
        <f>IF(ISBLANK(A224),"",VLOOKUP(A224,'Tabla de equipos'!$B$3:$D$107,3,FALSE))</f>
        <v/>
      </c>
      <c r="J224" s="106" t="str">
        <f t="shared" si="3"/>
        <v/>
      </c>
    </row>
    <row r="225" spans="5:10" x14ac:dyDescent="0.2">
      <c r="E225" s="128" t="str">
        <f>IF(ISBLANK(A225),"",VLOOKUP(A225,'Tabla de equipos'!$B$3:$D$107,3,FALSE))</f>
        <v/>
      </c>
      <c r="J225" s="106" t="str">
        <f t="shared" si="3"/>
        <v/>
      </c>
    </row>
    <row r="226" spans="5:10" x14ac:dyDescent="0.2">
      <c r="E226" s="128" t="str">
        <f>IF(ISBLANK(A226),"",VLOOKUP(A226,'Tabla de equipos'!$B$3:$D$107,3,FALSE))</f>
        <v/>
      </c>
      <c r="J226" s="106" t="str">
        <f t="shared" si="3"/>
        <v/>
      </c>
    </row>
    <row r="227" spans="5:10" x14ac:dyDescent="0.2">
      <c r="E227" s="128" t="str">
        <f>IF(ISBLANK(A227),"",VLOOKUP(A227,'Tabla de equipos'!$B$3:$D$107,3,FALSE))</f>
        <v/>
      </c>
      <c r="J227" s="106" t="str">
        <f t="shared" si="3"/>
        <v/>
      </c>
    </row>
    <row r="228" spans="5:10" x14ac:dyDescent="0.2">
      <c r="E228" s="128" t="str">
        <f>IF(ISBLANK(A228),"",VLOOKUP(A228,'Tabla de equipos'!$B$3:$D$107,3,FALSE))</f>
        <v/>
      </c>
      <c r="J228" s="106" t="str">
        <f t="shared" si="3"/>
        <v/>
      </c>
    </row>
    <row r="229" spans="5:10" x14ac:dyDescent="0.2">
      <c r="E229" s="128" t="str">
        <f>IF(ISBLANK(A229),"",VLOOKUP(A229,'Tabla de equipos'!$B$3:$D$107,3,FALSE))</f>
        <v/>
      </c>
      <c r="J229" s="106" t="str">
        <f t="shared" si="3"/>
        <v/>
      </c>
    </row>
    <row r="230" spans="5:10" x14ac:dyDescent="0.2">
      <c r="E230" s="128" t="str">
        <f>IF(ISBLANK(A230),"",VLOOKUP(A230,'Tabla de equipos'!$B$3:$D$107,3,FALSE))</f>
        <v/>
      </c>
      <c r="J230" s="106" t="str">
        <f t="shared" si="3"/>
        <v/>
      </c>
    </row>
    <row r="231" spans="5:10" x14ac:dyDescent="0.2">
      <c r="E231" s="128" t="str">
        <f>IF(ISBLANK(A231),"",VLOOKUP(A231,'Tabla de equipos'!$B$3:$D$107,3,FALSE))</f>
        <v/>
      </c>
      <c r="J231" s="106" t="str">
        <f t="shared" si="3"/>
        <v/>
      </c>
    </row>
    <row r="232" spans="5:10" x14ac:dyDescent="0.2">
      <c r="E232" s="128" t="str">
        <f>IF(ISBLANK(A232),"",VLOOKUP(A232,'Tabla de equipos'!$B$3:$D$107,3,FALSE))</f>
        <v/>
      </c>
      <c r="J232" s="106" t="str">
        <f t="shared" si="3"/>
        <v/>
      </c>
    </row>
    <row r="233" spans="5:10" x14ac:dyDescent="0.2">
      <c r="E233" s="128" t="str">
        <f>IF(ISBLANK(A233),"",VLOOKUP(A233,'Tabla de equipos'!$B$3:$D$107,3,FALSE))</f>
        <v/>
      </c>
      <c r="J233" s="106" t="str">
        <f t="shared" si="3"/>
        <v/>
      </c>
    </row>
    <row r="234" spans="5:10" x14ac:dyDescent="0.2">
      <c r="E234" s="128" t="str">
        <f>IF(ISBLANK(A234),"",VLOOKUP(A234,'Tabla de equipos'!$B$3:$D$107,3,FALSE))</f>
        <v/>
      </c>
      <c r="J234" s="106" t="str">
        <f t="shared" si="3"/>
        <v/>
      </c>
    </row>
    <row r="235" spans="5:10" x14ac:dyDescent="0.2">
      <c r="E235" s="128" t="str">
        <f>IF(ISBLANK(A235),"",VLOOKUP(A235,'Tabla de equipos'!$B$3:$D$107,3,FALSE))</f>
        <v/>
      </c>
      <c r="J235" s="106" t="str">
        <f t="shared" si="3"/>
        <v/>
      </c>
    </row>
    <row r="236" spans="5:10" x14ac:dyDescent="0.2">
      <c r="E236" s="128" t="str">
        <f>IF(ISBLANK(A236),"",VLOOKUP(A236,'Tabla de equipos'!$B$3:$D$107,3,FALSE))</f>
        <v/>
      </c>
      <c r="J236" s="106" t="str">
        <f t="shared" si="3"/>
        <v/>
      </c>
    </row>
    <row r="237" spans="5:10" x14ac:dyDescent="0.2">
      <c r="E237" s="128" t="str">
        <f>IF(ISBLANK(A237),"",VLOOKUP(A237,'Tabla de equipos'!$B$3:$D$107,3,FALSE))</f>
        <v/>
      </c>
      <c r="J237" s="106" t="str">
        <f t="shared" si="3"/>
        <v/>
      </c>
    </row>
    <row r="238" spans="5:10" x14ac:dyDescent="0.2">
      <c r="E238" s="128" t="str">
        <f>IF(ISBLANK(A238),"",VLOOKUP(A238,'Tabla de equipos'!$B$3:$D$107,3,FALSE))</f>
        <v/>
      </c>
      <c r="J238" s="106" t="str">
        <f t="shared" si="3"/>
        <v/>
      </c>
    </row>
    <row r="239" spans="5:10" x14ac:dyDescent="0.2">
      <c r="E239" s="128" t="str">
        <f>IF(ISBLANK(A239),"",VLOOKUP(A239,'Tabla de equipos'!$B$3:$D$107,3,FALSE))</f>
        <v/>
      </c>
      <c r="J239" s="106" t="str">
        <f t="shared" si="3"/>
        <v/>
      </c>
    </row>
    <row r="240" spans="5:10" x14ac:dyDescent="0.2">
      <c r="E240" s="128" t="str">
        <f>IF(ISBLANK(A240),"",VLOOKUP(A240,'Tabla de equipos'!$B$3:$D$107,3,FALSE))</f>
        <v/>
      </c>
      <c r="J240" s="106" t="str">
        <f t="shared" si="3"/>
        <v/>
      </c>
    </row>
    <row r="241" spans="5:10" x14ac:dyDescent="0.2">
      <c r="E241" s="128" t="str">
        <f>IF(ISBLANK(A241),"",VLOOKUP(A241,'Tabla de equipos'!$B$3:$D$107,3,FALSE))</f>
        <v/>
      </c>
      <c r="J241" s="106" t="str">
        <f t="shared" si="3"/>
        <v/>
      </c>
    </row>
    <row r="242" spans="5:10" x14ac:dyDescent="0.2">
      <c r="E242" s="128" t="str">
        <f>IF(ISBLANK(A242),"",VLOOKUP(A242,'Tabla de equipos'!$B$3:$D$107,3,FALSE))</f>
        <v/>
      </c>
      <c r="J242" s="106" t="str">
        <f t="shared" si="3"/>
        <v/>
      </c>
    </row>
    <row r="243" spans="5:10" x14ac:dyDescent="0.2">
      <c r="E243" s="128" t="str">
        <f>IF(ISBLANK(A243),"",VLOOKUP(A243,'Tabla de equipos'!$B$3:$D$107,3,FALSE))</f>
        <v/>
      </c>
      <c r="J243" s="106" t="str">
        <f t="shared" si="3"/>
        <v/>
      </c>
    </row>
    <row r="244" spans="5:10" x14ac:dyDescent="0.2">
      <c r="E244" s="128" t="str">
        <f>IF(ISBLANK(A244),"",VLOOKUP(A244,'Tabla de equipos'!$B$3:$D$107,3,FALSE))</f>
        <v/>
      </c>
      <c r="J244" s="106" t="str">
        <f t="shared" si="3"/>
        <v/>
      </c>
    </row>
    <row r="245" spans="5:10" x14ac:dyDescent="0.2">
      <c r="E245" s="128" t="str">
        <f>IF(ISBLANK(A245),"",VLOOKUP(A245,'Tabla de equipos'!$B$3:$D$107,3,FALSE))</f>
        <v/>
      </c>
      <c r="J245" s="106" t="str">
        <f t="shared" si="3"/>
        <v/>
      </c>
    </row>
    <row r="246" spans="5:10" x14ac:dyDescent="0.2">
      <c r="E246" s="128" t="str">
        <f>IF(ISBLANK(A246),"",VLOOKUP(A246,'Tabla de equipos'!$B$3:$D$107,3,FALSE))</f>
        <v/>
      </c>
      <c r="J246" s="106" t="str">
        <f t="shared" si="3"/>
        <v/>
      </c>
    </row>
    <row r="247" spans="5:10" x14ac:dyDescent="0.2">
      <c r="E247" s="128" t="str">
        <f>IF(ISBLANK(A247),"",VLOOKUP(A247,'Tabla de equipos'!$B$3:$D$107,3,FALSE))</f>
        <v/>
      </c>
      <c r="J247" s="106" t="str">
        <f t="shared" si="3"/>
        <v/>
      </c>
    </row>
    <row r="248" spans="5:10" x14ac:dyDescent="0.2">
      <c r="E248" s="128" t="str">
        <f>IF(ISBLANK(A248),"",VLOOKUP(A248,'Tabla de equipos'!$B$3:$D$107,3,FALSE))</f>
        <v/>
      </c>
      <c r="J248" s="106" t="str">
        <f t="shared" si="3"/>
        <v/>
      </c>
    </row>
    <row r="249" spans="5:10" x14ac:dyDescent="0.2">
      <c r="E249" s="128" t="str">
        <f>IF(ISBLANK(A249),"",VLOOKUP(A249,'Tabla de equipos'!$B$3:$D$107,3,FALSE))</f>
        <v/>
      </c>
      <c r="J249" s="106" t="str">
        <f t="shared" si="3"/>
        <v/>
      </c>
    </row>
    <row r="250" spans="5:10" x14ac:dyDescent="0.2">
      <c r="E250" s="128" t="str">
        <f>IF(ISBLANK(A250),"",VLOOKUP(A250,'Tabla de equipos'!$B$3:$D$107,3,FALSE))</f>
        <v/>
      </c>
      <c r="J250" s="106" t="str">
        <f t="shared" si="3"/>
        <v/>
      </c>
    </row>
    <row r="251" spans="5:10" x14ac:dyDescent="0.2">
      <c r="E251" s="128" t="str">
        <f>IF(ISBLANK(A251),"",VLOOKUP(A251,'Tabla de equipos'!$B$3:$D$107,3,FALSE))</f>
        <v/>
      </c>
      <c r="J251" s="106" t="str">
        <f t="shared" si="3"/>
        <v/>
      </c>
    </row>
    <row r="252" spans="5:10" x14ac:dyDescent="0.2">
      <c r="E252" s="128" t="str">
        <f>IF(ISBLANK(A252),"",VLOOKUP(A252,'Tabla de equipos'!$B$3:$D$107,3,FALSE))</f>
        <v/>
      </c>
      <c r="J252" s="106" t="str">
        <f t="shared" si="3"/>
        <v/>
      </c>
    </row>
    <row r="253" spans="5:10" x14ac:dyDescent="0.2">
      <c r="E253" s="128" t="str">
        <f>IF(ISBLANK(A253),"",VLOOKUP(A253,'Tabla de equipos'!$B$3:$D$107,3,FALSE))</f>
        <v/>
      </c>
      <c r="J253" s="106" t="str">
        <f t="shared" si="3"/>
        <v/>
      </c>
    </row>
    <row r="254" spans="5:10" x14ac:dyDescent="0.2">
      <c r="E254" s="128" t="str">
        <f>IF(ISBLANK(A254),"",VLOOKUP(A254,'Tabla de equipos'!$B$3:$D$107,3,FALSE))</f>
        <v/>
      </c>
      <c r="J254" s="106" t="str">
        <f t="shared" si="3"/>
        <v/>
      </c>
    </row>
    <row r="255" spans="5:10" x14ac:dyDescent="0.2">
      <c r="E255" s="128" t="str">
        <f>IF(ISBLANK(A255),"",VLOOKUP(A255,'Tabla de equipos'!$B$3:$D$107,3,FALSE))</f>
        <v/>
      </c>
      <c r="J255" s="106" t="str">
        <f t="shared" si="3"/>
        <v/>
      </c>
    </row>
    <row r="256" spans="5:10" x14ac:dyDescent="0.2">
      <c r="E256" s="128" t="str">
        <f>IF(ISBLANK(A256),"",VLOOKUP(A256,'Tabla de equipos'!$B$3:$D$107,3,FALSE))</f>
        <v/>
      </c>
      <c r="J256" s="106" t="str">
        <f t="shared" si="3"/>
        <v/>
      </c>
    </row>
    <row r="257" spans="5:10" x14ac:dyDescent="0.2">
      <c r="E257" s="128" t="str">
        <f>IF(ISBLANK(A257),"",VLOOKUP(A257,'Tabla de equipos'!$B$3:$D$107,3,FALSE))</f>
        <v/>
      </c>
      <c r="J257" s="106" t="str">
        <f t="shared" si="3"/>
        <v/>
      </c>
    </row>
    <row r="258" spans="5:10" x14ac:dyDescent="0.2">
      <c r="E258" s="128" t="str">
        <f>IF(ISBLANK(A258),"",VLOOKUP(A258,'Tabla de equipos'!$B$3:$D$107,3,FALSE))</f>
        <v/>
      </c>
      <c r="J258" s="106" t="str">
        <f t="shared" si="3"/>
        <v/>
      </c>
    </row>
    <row r="259" spans="5:10" x14ac:dyDescent="0.2">
      <c r="E259" s="128" t="str">
        <f>IF(ISBLANK(A259),"",VLOOKUP(A259,'Tabla de equipos'!$B$3:$D$107,3,FALSE))</f>
        <v/>
      </c>
      <c r="J259" s="106" t="str">
        <f t="shared" si="3"/>
        <v/>
      </c>
    </row>
    <row r="260" spans="5:10" x14ac:dyDescent="0.2">
      <c r="E260" s="128" t="str">
        <f>IF(ISBLANK(A260),"",VLOOKUP(A260,'Tabla de equipos'!$B$3:$D$107,3,FALSE))</f>
        <v/>
      </c>
      <c r="J260" s="106" t="str">
        <f t="shared" si="3"/>
        <v/>
      </c>
    </row>
    <row r="261" spans="5:10" x14ac:dyDescent="0.2">
      <c r="E261" s="128" t="str">
        <f>IF(ISBLANK(A261),"",VLOOKUP(A261,'Tabla de equipos'!$B$3:$D$107,3,FALSE))</f>
        <v/>
      </c>
      <c r="J261" s="106" t="str">
        <f t="shared" ref="J261:J324" si="4">IF(AND(A261="",G261=0),"",IF(AND(G261&gt;0,A261=""),"Falta elegir equipo/producto",IF(AND(A261&lt;&gt;"",G261=""),"falta incluir unidades",IF(AND(A261&lt;&gt;"",G261&gt;0,B261=""),"Falta incluir Tipo de Exceptuación",IF(AND(A261&lt;&gt;"",B261&lt;&gt;"",C261="",G261&gt;0),"Falta Incluir Nombre del Beneficiario","No olvidar adjuntar factura de la exceptuación")))))</f>
        <v/>
      </c>
    </row>
    <row r="262" spans="5:10" x14ac:dyDescent="0.2">
      <c r="E262" s="128" t="str">
        <f>IF(ISBLANK(A262),"",VLOOKUP(A262,'Tabla de equipos'!$B$3:$D$107,3,FALSE))</f>
        <v/>
      </c>
      <c r="J262" s="106" t="str">
        <f t="shared" si="4"/>
        <v/>
      </c>
    </row>
    <row r="263" spans="5:10" x14ac:dyDescent="0.2">
      <c r="E263" s="128" t="str">
        <f>IF(ISBLANK(A263),"",VLOOKUP(A263,'Tabla de equipos'!$B$3:$D$107,3,FALSE))</f>
        <v/>
      </c>
      <c r="J263" s="106" t="str">
        <f t="shared" si="4"/>
        <v/>
      </c>
    </row>
    <row r="264" spans="5:10" x14ac:dyDescent="0.2">
      <c r="E264" s="128" t="str">
        <f>IF(ISBLANK(A264),"",VLOOKUP(A264,'Tabla de equipos'!$B$3:$D$107,3,FALSE))</f>
        <v/>
      </c>
      <c r="J264" s="106" t="str">
        <f t="shared" si="4"/>
        <v/>
      </c>
    </row>
    <row r="265" spans="5:10" x14ac:dyDescent="0.2">
      <c r="E265" s="128" t="str">
        <f>IF(ISBLANK(A265),"",VLOOKUP(A265,'Tabla de equipos'!$B$3:$D$107,3,FALSE))</f>
        <v/>
      </c>
      <c r="J265" s="106" t="str">
        <f t="shared" si="4"/>
        <v/>
      </c>
    </row>
    <row r="266" spans="5:10" x14ac:dyDescent="0.2">
      <c r="E266" s="128" t="str">
        <f>IF(ISBLANK(A266),"",VLOOKUP(A266,'Tabla de equipos'!$B$3:$D$107,3,FALSE))</f>
        <v/>
      </c>
      <c r="J266" s="106" t="str">
        <f t="shared" si="4"/>
        <v/>
      </c>
    </row>
    <row r="267" spans="5:10" x14ac:dyDescent="0.2">
      <c r="E267" s="128" t="str">
        <f>IF(ISBLANK(A267),"",VLOOKUP(A267,'Tabla de equipos'!$B$3:$D$107,3,FALSE))</f>
        <v/>
      </c>
      <c r="J267" s="106" t="str">
        <f t="shared" si="4"/>
        <v/>
      </c>
    </row>
    <row r="268" spans="5:10" x14ac:dyDescent="0.2">
      <c r="E268" s="128" t="str">
        <f>IF(ISBLANK(A268),"",VLOOKUP(A268,'Tabla de equipos'!$B$3:$D$107,3,FALSE))</f>
        <v/>
      </c>
      <c r="J268" s="106" t="str">
        <f t="shared" si="4"/>
        <v/>
      </c>
    </row>
    <row r="269" spans="5:10" x14ac:dyDescent="0.2">
      <c r="E269" s="128" t="str">
        <f>IF(ISBLANK(A269),"",VLOOKUP(A269,'Tabla de equipos'!$B$3:$D$107,3,FALSE))</f>
        <v/>
      </c>
      <c r="J269" s="106" t="str">
        <f t="shared" si="4"/>
        <v/>
      </c>
    </row>
    <row r="270" spans="5:10" x14ac:dyDescent="0.2">
      <c r="E270" s="128" t="str">
        <f>IF(ISBLANK(A270),"",VLOOKUP(A270,'Tabla de equipos'!$B$3:$D$107,3,FALSE))</f>
        <v/>
      </c>
      <c r="J270" s="106" t="str">
        <f t="shared" si="4"/>
        <v/>
      </c>
    </row>
    <row r="271" spans="5:10" x14ac:dyDescent="0.2">
      <c r="E271" s="128" t="str">
        <f>IF(ISBLANK(A271),"",VLOOKUP(A271,'Tabla de equipos'!$B$3:$D$107,3,FALSE))</f>
        <v/>
      </c>
      <c r="J271" s="106" t="str">
        <f t="shared" si="4"/>
        <v/>
      </c>
    </row>
    <row r="272" spans="5:10" x14ac:dyDescent="0.2">
      <c r="E272" s="128" t="str">
        <f>IF(ISBLANK(A272),"",VLOOKUP(A272,'Tabla de equipos'!$B$3:$D$107,3,FALSE))</f>
        <v/>
      </c>
      <c r="J272" s="106" t="str">
        <f t="shared" si="4"/>
        <v/>
      </c>
    </row>
    <row r="273" spans="5:10" x14ac:dyDescent="0.2">
      <c r="E273" s="128" t="str">
        <f>IF(ISBLANK(A273),"",VLOOKUP(A273,'Tabla de equipos'!$B$3:$D$107,3,FALSE))</f>
        <v/>
      </c>
      <c r="J273" s="106" t="str">
        <f t="shared" si="4"/>
        <v/>
      </c>
    </row>
    <row r="274" spans="5:10" x14ac:dyDescent="0.2">
      <c r="E274" s="128" t="str">
        <f>IF(ISBLANK(A274),"",VLOOKUP(A274,'Tabla de equipos'!$B$3:$D$107,3,FALSE))</f>
        <v/>
      </c>
      <c r="J274" s="106" t="str">
        <f t="shared" si="4"/>
        <v/>
      </c>
    </row>
    <row r="275" spans="5:10" x14ac:dyDescent="0.2">
      <c r="E275" s="128" t="str">
        <f>IF(ISBLANK(A275),"",VLOOKUP(A275,'Tabla de equipos'!$B$3:$D$107,3,FALSE))</f>
        <v/>
      </c>
      <c r="J275" s="106" t="str">
        <f t="shared" si="4"/>
        <v/>
      </c>
    </row>
    <row r="276" spans="5:10" x14ac:dyDescent="0.2">
      <c r="E276" s="128" t="str">
        <f>IF(ISBLANK(A276),"",VLOOKUP(A276,'Tabla de equipos'!$B$3:$D$107,3,FALSE))</f>
        <v/>
      </c>
      <c r="J276" s="106" t="str">
        <f t="shared" si="4"/>
        <v/>
      </c>
    </row>
    <row r="277" spans="5:10" x14ac:dyDescent="0.2">
      <c r="E277" s="128" t="str">
        <f>IF(ISBLANK(A277),"",VLOOKUP(A277,'Tabla de equipos'!$B$3:$D$107,3,FALSE))</f>
        <v/>
      </c>
      <c r="J277" s="106" t="str">
        <f t="shared" si="4"/>
        <v/>
      </c>
    </row>
    <row r="278" spans="5:10" x14ac:dyDescent="0.2">
      <c r="E278" s="128" t="str">
        <f>IF(ISBLANK(A278),"",VLOOKUP(A278,'Tabla de equipos'!$B$3:$D$107,3,FALSE))</f>
        <v/>
      </c>
      <c r="J278" s="106" t="str">
        <f t="shared" si="4"/>
        <v/>
      </c>
    </row>
    <row r="279" spans="5:10" x14ac:dyDescent="0.2">
      <c r="E279" s="128" t="str">
        <f>IF(ISBLANK(A279),"",VLOOKUP(A279,'Tabla de equipos'!$B$3:$D$107,3,FALSE))</f>
        <v/>
      </c>
      <c r="J279" s="106" t="str">
        <f t="shared" si="4"/>
        <v/>
      </c>
    </row>
    <row r="280" spans="5:10" x14ac:dyDescent="0.2">
      <c r="E280" s="128" t="str">
        <f>IF(ISBLANK(A280),"",VLOOKUP(A280,'Tabla de equipos'!$B$3:$D$107,3,FALSE))</f>
        <v/>
      </c>
      <c r="J280" s="106" t="str">
        <f t="shared" si="4"/>
        <v/>
      </c>
    </row>
    <row r="281" spans="5:10" x14ac:dyDescent="0.2">
      <c r="E281" s="128" t="str">
        <f>IF(ISBLANK(A281),"",VLOOKUP(A281,'Tabla de equipos'!$B$3:$D$107,3,FALSE))</f>
        <v/>
      </c>
      <c r="J281" s="106" t="str">
        <f t="shared" si="4"/>
        <v/>
      </c>
    </row>
    <row r="282" spans="5:10" x14ac:dyDescent="0.2">
      <c r="E282" s="128" t="str">
        <f>IF(ISBLANK(A282),"",VLOOKUP(A282,'Tabla de equipos'!$B$3:$D$107,3,FALSE))</f>
        <v/>
      </c>
      <c r="J282" s="106" t="str">
        <f t="shared" si="4"/>
        <v/>
      </c>
    </row>
    <row r="283" spans="5:10" x14ac:dyDescent="0.2">
      <c r="E283" s="128" t="str">
        <f>IF(ISBLANK(A283),"",VLOOKUP(A283,'Tabla de equipos'!$B$3:$D$107,3,FALSE))</f>
        <v/>
      </c>
      <c r="J283" s="106" t="str">
        <f t="shared" si="4"/>
        <v/>
      </c>
    </row>
    <row r="284" spans="5:10" x14ac:dyDescent="0.2">
      <c r="E284" s="128" t="str">
        <f>IF(ISBLANK(A284),"",VLOOKUP(A284,'Tabla de equipos'!$B$3:$D$107,3,FALSE))</f>
        <v/>
      </c>
      <c r="J284" s="106" t="str">
        <f t="shared" si="4"/>
        <v/>
      </c>
    </row>
    <row r="285" spans="5:10" x14ac:dyDescent="0.2">
      <c r="E285" s="128" t="str">
        <f>IF(ISBLANK(A285),"",VLOOKUP(A285,'Tabla de equipos'!$B$3:$D$107,3,FALSE))</f>
        <v/>
      </c>
      <c r="J285" s="106" t="str">
        <f t="shared" si="4"/>
        <v/>
      </c>
    </row>
    <row r="286" spans="5:10" x14ac:dyDescent="0.2">
      <c r="E286" s="128" t="str">
        <f>IF(ISBLANK(A286),"",VLOOKUP(A286,'Tabla de equipos'!$B$3:$D$107,3,FALSE))</f>
        <v/>
      </c>
      <c r="J286" s="106" t="str">
        <f t="shared" si="4"/>
        <v/>
      </c>
    </row>
    <row r="287" spans="5:10" x14ac:dyDescent="0.2">
      <c r="E287" s="128" t="str">
        <f>IF(ISBLANK(A287),"",VLOOKUP(A287,'Tabla de equipos'!$B$3:$D$107,3,FALSE))</f>
        <v/>
      </c>
      <c r="J287" s="106" t="str">
        <f t="shared" si="4"/>
        <v/>
      </c>
    </row>
    <row r="288" spans="5:10" x14ac:dyDescent="0.2">
      <c r="E288" s="128" t="str">
        <f>IF(ISBLANK(A288),"",VLOOKUP(A288,'Tabla de equipos'!$B$3:$D$107,3,FALSE))</f>
        <v/>
      </c>
      <c r="J288" s="106" t="str">
        <f t="shared" si="4"/>
        <v/>
      </c>
    </row>
    <row r="289" spans="5:10" x14ac:dyDescent="0.2">
      <c r="E289" s="128" t="str">
        <f>IF(ISBLANK(A289),"",VLOOKUP(A289,'Tabla de equipos'!$B$3:$D$107,3,FALSE))</f>
        <v/>
      </c>
      <c r="J289" s="106" t="str">
        <f t="shared" si="4"/>
        <v/>
      </c>
    </row>
    <row r="290" spans="5:10" x14ac:dyDescent="0.2">
      <c r="E290" s="128" t="str">
        <f>IF(ISBLANK(A290),"",VLOOKUP(A290,'Tabla de equipos'!$B$3:$D$107,3,FALSE))</f>
        <v/>
      </c>
      <c r="J290" s="106" t="str">
        <f t="shared" si="4"/>
        <v/>
      </c>
    </row>
    <row r="291" spans="5:10" x14ac:dyDescent="0.2">
      <c r="E291" s="128" t="str">
        <f>IF(ISBLANK(A291),"",VLOOKUP(A291,'Tabla de equipos'!$B$3:$D$107,3,FALSE))</f>
        <v/>
      </c>
      <c r="J291" s="106" t="str">
        <f t="shared" si="4"/>
        <v/>
      </c>
    </row>
    <row r="292" spans="5:10" x14ac:dyDescent="0.2">
      <c r="E292" s="128" t="str">
        <f>IF(ISBLANK(A292),"",VLOOKUP(A292,'Tabla de equipos'!$B$3:$D$107,3,FALSE))</f>
        <v/>
      </c>
      <c r="J292" s="106" t="str">
        <f t="shared" si="4"/>
        <v/>
      </c>
    </row>
    <row r="293" spans="5:10" x14ac:dyDescent="0.2">
      <c r="E293" s="128" t="str">
        <f>IF(ISBLANK(A293),"",VLOOKUP(A293,'Tabla de equipos'!$B$3:$D$107,3,FALSE))</f>
        <v/>
      </c>
      <c r="J293" s="106" t="str">
        <f t="shared" si="4"/>
        <v/>
      </c>
    </row>
    <row r="294" spans="5:10" x14ac:dyDescent="0.2">
      <c r="E294" s="128" t="str">
        <f>IF(ISBLANK(A294),"",VLOOKUP(A294,'Tabla de equipos'!$B$3:$D$107,3,FALSE))</f>
        <v/>
      </c>
      <c r="J294" s="106" t="str">
        <f t="shared" si="4"/>
        <v/>
      </c>
    </row>
    <row r="295" spans="5:10" x14ac:dyDescent="0.2">
      <c r="E295" s="128" t="str">
        <f>IF(ISBLANK(A295),"",VLOOKUP(A295,'Tabla de equipos'!$B$3:$D$107,3,FALSE))</f>
        <v/>
      </c>
      <c r="J295" s="106" t="str">
        <f t="shared" si="4"/>
        <v/>
      </c>
    </row>
    <row r="296" spans="5:10" x14ac:dyDescent="0.2">
      <c r="E296" s="128" t="str">
        <f>IF(ISBLANK(A296),"",VLOOKUP(A296,'Tabla de equipos'!$B$3:$D$107,3,FALSE))</f>
        <v/>
      </c>
      <c r="J296" s="106" t="str">
        <f t="shared" si="4"/>
        <v/>
      </c>
    </row>
    <row r="297" spans="5:10" x14ac:dyDescent="0.2">
      <c r="E297" s="128" t="str">
        <f>IF(ISBLANK(A297),"",VLOOKUP(A297,'Tabla de equipos'!$B$3:$D$107,3,FALSE))</f>
        <v/>
      </c>
      <c r="J297" s="106" t="str">
        <f t="shared" si="4"/>
        <v/>
      </c>
    </row>
    <row r="298" spans="5:10" x14ac:dyDescent="0.2">
      <c r="E298" s="128" t="str">
        <f>IF(ISBLANK(A298),"",VLOOKUP(A298,'Tabla de equipos'!$B$3:$D$107,3,FALSE))</f>
        <v/>
      </c>
      <c r="J298" s="106" t="str">
        <f t="shared" si="4"/>
        <v/>
      </c>
    </row>
    <row r="299" spans="5:10" x14ac:dyDescent="0.2">
      <c r="E299" s="128" t="str">
        <f>IF(ISBLANK(A299),"",VLOOKUP(A299,'Tabla de equipos'!$B$3:$D$107,3,FALSE))</f>
        <v/>
      </c>
      <c r="J299" s="106" t="str">
        <f t="shared" si="4"/>
        <v/>
      </c>
    </row>
    <row r="300" spans="5:10" x14ac:dyDescent="0.2">
      <c r="E300" s="128" t="str">
        <f>IF(ISBLANK(A300),"",VLOOKUP(A300,'Tabla de equipos'!$B$3:$D$107,3,FALSE))</f>
        <v/>
      </c>
      <c r="J300" s="106" t="str">
        <f t="shared" si="4"/>
        <v/>
      </c>
    </row>
    <row r="301" spans="5:10" x14ac:dyDescent="0.2">
      <c r="E301" s="128" t="str">
        <f>IF(ISBLANK(A301),"",VLOOKUP(A301,'Tabla de equipos'!$B$3:$D$107,3,FALSE))</f>
        <v/>
      </c>
      <c r="J301" s="106" t="str">
        <f t="shared" si="4"/>
        <v/>
      </c>
    </row>
    <row r="302" spans="5:10" x14ac:dyDescent="0.2">
      <c r="E302" s="128" t="str">
        <f>IF(ISBLANK(A302),"",VLOOKUP(A302,'Tabla de equipos'!$B$3:$D$107,3,FALSE))</f>
        <v/>
      </c>
      <c r="J302" s="106" t="str">
        <f t="shared" si="4"/>
        <v/>
      </c>
    </row>
    <row r="303" spans="5:10" x14ac:dyDescent="0.2">
      <c r="E303" s="128" t="str">
        <f>IF(ISBLANK(A303),"",VLOOKUP(A303,'Tabla de equipos'!$B$3:$D$107,3,FALSE))</f>
        <v/>
      </c>
      <c r="J303" s="106" t="str">
        <f t="shared" si="4"/>
        <v/>
      </c>
    </row>
    <row r="304" spans="5:10" x14ac:dyDescent="0.2">
      <c r="E304" s="128" t="str">
        <f>IF(ISBLANK(A304),"",VLOOKUP(A304,'Tabla de equipos'!$B$3:$D$107,3,FALSE))</f>
        <v/>
      </c>
      <c r="J304" s="106" t="str">
        <f t="shared" si="4"/>
        <v/>
      </c>
    </row>
    <row r="305" spans="5:10" x14ac:dyDescent="0.2">
      <c r="E305" s="128" t="str">
        <f>IF(ISBLANK(A305),"",VLOOKUP(A305,'Tabla de equipos'!$B$3:$D$107,3,FALSE))</f>
        <v/>
      </c>
      <c r="J305" s="106" t="str">
        <f t="shared" si="4"/>
        <v/>
      </c>
    </row>
    <row r="306" spans="5:10" x14ac:dyDescent="0.2">
      <c r="E306" s="128" t="str">
        <f>IF(ISBLANK(A306),"",VLOOKUP(A306,'Tabla de equipos'!$B$3:$D$107,3,FALSE))</f>
        <v/>
      </c>
      <c r="J306" s="106" t="str">
        <f t="shared" si="4"/>
        <v/>
      </c>
    </row>
    <row r="307" spans="5:10" x14ac:dyDescent="0.2">
      <c r="E307" s="128" t="str">
        <f>IF(ISBLANK(A307),"",VLOOKUP(A307,'Tabla de equipos'!$B$3:$D$107,3,FALSE))</f>
        <v/>
      </c>
      <c r="J307" s="106" t="str">
        <f t="shared" si="4"/>
        <v/>
      </c>
    </row>
    <row r="308" spans="5:10" x14ac:dyDescent="0.2">
      <c r="E308" s="128" t="str">
        <f>IF(ISBLANK(A308),"",VLOOKUP(A308,'Tabla de equipos'!$B$3:$D$107,3,FALSE))</f>
        <v/>
      </c>
      <c r="J308" s="106" t="str">
        <f t="shared" si="4"/>
        <v/>
      </c>
    </row>
    <row r="309" spans="5:10" x14ac:dyDescent="0.2">
      <c r="E309" s="128" t="str">
        <f>IF(ISBLANK(A309),"",VLOOKUP(A309,'Tabla de equipos'!$B$3:$D$107,3,FALSE))</f>
        <v/>
      </c>
      <c r="J309" s="106" t="str">
        <f t="shared" si="4"/>
        <v/>
      </c>
    </row>
    <row r="310" spans="5:10" x14ac:dyDescent="0.2">
      <c r="E310" s="128" t="str">
        <f>IF(ISBLANK(A310),"",VLOOKUP(A310,'Tabla de equipos'!$B$3:$D$107,3,FALSE))</f>
        <v/>
      </c>
      <c r="J310" s="106" t="str">
        <f t="shared" si="4"/>
        <v/>
      </c>
    </row>
    <row r="311" spans="5:10" x14ac:dyDescent="0.2">
      <c r="E311" s="128" t="str">
        <f>IF(ISBLANK(A311),"",VLOOKUP(A311,'Tabla de equipos'!$B$3:$D$107,3,FALSE))</f>
        <v/>
      </c>
      <c r="J311" s="106" t="str">
        <f t="shared" si="4"/>
        <v/>
      </c>
    </row>
    <row r="312" spans="5:10" x14ac:dyDescent="0.2">
      <c r="E312" s="128" t="str">
        <f>IF(ISBLANK(A312),"",VLOOKUP(A312,'Tabla de equipos'!$B$3:$D$107,3,FALSE))</f>
        <v/>
      </c>
      <c r="J312" s="106" t="str">
        <f t="shared" si="4"/>
        <v/>
      </c>
    </row>
    <row r="313" spans="5:10" x14ac:dyDescent="0.2">
      <c r="E313" s="128" t="str">
        <f>IF(ISBLANK(A313),"",VLOOKUP(A313,'Tabla de equipos'!$B$3:$D$107,3,FALSE))</f>
        <v/>
      </c>
      <c r="J313" s="106" t="str">
        <f t="shared" si="4"/>
        <v/>
      </c>
    </row>
    <row r="314" spans="5:10" x14ac:dyDescent="0.2">
      <c r="E314" s="128" t="str">
        <f>IF(ISBLANK(A314),"",VLOOKUP(A314,'Tabla de equipos'!$B$3:$D$107,3,FALSE))</f>
        <v/>
      </c>
      <c r="J314" s="106" t="str">
        <f t="shared" si="4"/>
        <v/>
      </c>
    </row>
    <row r="315" spans="5:10" x14ac:dyDescent="0.2">
      <c r="E315" s="128" t="str">
        <f>IF(ISBLANK(A315),"",VLOOKUP(A315,'Tabla de equipos'!$B$3:$D$107,3,FALSE))</f>
        <v/>
      </c>
      <c r="J315" s="106" t="str">
        <f t="shared" si="4"/>
        <v/>
      </c>
    </row>
    <row r="316" spans="5:10" x14ac:dyDescent="0.2">
      <c r="E316" s="128" t="str">
        <f>IF(ISBLANK(A316),"",VLOOKUP(A316,'Tabla de equipos'!$B$3:$D$107,3,FALSE))</f>
        <v/>
      </c>
      <c r="J316" s="106" t="str">
        <f t="shared" si="4"/>
        <v/>
      </c>
    </row>
    <row r="317" spans="5:10" x14ac:dyDescent="0.2">
      <c r="E317" s="128" t="str">
        <f>IF(ISBLANK(A317),"",VLOOKUP(A317,'Tabla de equipos'!$B$3:$D$107,3,FALSE))</f>
        <v/>
      </c>
      <c r="J317" s="106" t="str">
        <f t="shared" si="4"/>
        <v/>
      </c>
    </row>
    <row r="318" spans="5:10" x14ac:dyDescent="0.2">
      <c r="E318" s="128" t="str">
        <f>IF(ISBLANK(A318),"",VLOOKUP(A318,'Tabla de equipos'!$B$3:$D$107,3,FALSE))</f>
        <v/>
      </c>
      <c r="J318" s="106" t="str">
        <f t="shared" si="4"/>
        <v/>
      </c>
    </row>
    <row r="319" spans="5:10" x14ac:dyDescent="0.2">
      <c r="E319" s="128" t="str">
        <f>IF(ISBLANK(A319),"",VLOOKUP(A319,'Tabla de equipos'!$B$3:$D$107,3,FALSE))</f>
        <v/>
      </c>
      <c r="J319" s="106" t="str">
        <f t="shared" si="4"/>
        <v/>
      </c>
    </row>
    <row r="320" spans="5:10" x14ac:dyDescent="0.2">
      <c r="E320" s="128" t="str">
        <f>IF(ISBLANK(A320),"",VLOOKUP(A320,'Tabla de equipos'!$B$3:$D$107,3,FALSE))</f>
        <v/>
      </c>
      <c r="J320" s="106" t="str">
        <f t="shared" si="4"/>
        <v/>
      </c>
    </row>
    <row r="321" spans="5:10" x14ac:dyDescent="0.2">
      <c r="E321" s="128" t="str">
        <f>IF(ISBLANK(A321),"",VLOOKUP(A321,'Tabla de equipos'!$B$3:$D$107,3,FALSE))</f>
        <v/>
      </c>
      <c r="J321" s="106" t="str">
        <f t="shared" si="4"/>
        <v/>
      </c>
    </row>
    <row r="322" spans="5:10" x14ac:dyDescent="0.2">
      <c r="E322" s="128" t="str">
        <f>IF(ISBLANK(A322),"",VLOOKUP(A322,'Tabla de equipos'!$B$3:$D$107,3,FALSE))</f>
        <v/>
      </c>
      <c r="J322" s="106" t="str">
        <f t="shared" si="4"/>
        <v/>
      </c>
    </row>
    <row r="323" spans="5:10" x14ac:dyDescent="0.2">
      <c r="E323" s="128" t="str">
        <f>IF(ISBLANK(A323),"",VLOOKUP(A323,'Tabla de equipos'!$B$3:$D$107,3,FALSE))</f>
        <v/>
      </c>
      <c r="J323" s="106" t="str">
        <f t="shared" si="4"/>
        <v/>
      </c>
    </row>
    <row r="324" spans="5:10" x14ac:dyDescent="0.2">
      <c r="E324" s="128" t="str">
        <f>IF(ISBLANK(A324),"",VLOOKUP(A324,'Tabla de equipos'!$B$3:$D$107,3,FALSE))</f>
        <v/>
      </c>
      <c r="J324" s="106" t="str">
        <f t="shared" si="4"/>
        <v/>
      </c>
    </row>
    <row r="325" spans="5:10" x14ac:dyDescent="0.2">
      <c r="E325" s="128" t="str">
        <f>IF(ISBLANK(A325),"",VLOOKUP(A325,'Tabla de equipos'!$B$3:$D$107,3,FALSE))</f>
        <v/>
      </c>
      <c r="J325" s="106" t="str">
        <f t="shared" ref="J325:J388" si="5">IF(AND(A325="",G325=0),"",IF(AND(G325&gt;0,A325=""),"Falta elegir equipo/producto",IF(AND(A325&lt;&gt;"",G325=""),"falta incluir unidades",IF(AND(A325&lt;&gt;"",G325&gt;0,B325=""),"Falta incluir Tipo de Exceptuación",IF(AND(A325&lt;&gt;"",B325&lt;&gt;"",C325="",G325&gt;0),"Falta Incluir Nombre del Beneficiario","No olvidar adjuntar factura de la exceptuación")))))</f>
        <v/>
      </c>
    </row>
    <row r="326" spans="5:10" x14ac:dyDescent="0.2">
      <c r="E326" s="128" t="str">
        <f>IF(ISBLANK(A326),"",VLOOKUP(A326,'Tabla de equipos'!$B$3:$D$107,3,FALSE))</f>
        <v/>
      </c>
      <c r="J326" s="106" t="str">
        <f t="shared" si="5"/>
        <v/>
      </c>
    </row>
    <row r="327" spans="5:10" x14ac:dyDescent="0.2">
      <c r="E327" s="128" t="str">
        <f>IF(ISBLANK(A327),"",VLOOKUP(A327,'Tabla de equipos'!$B$3:$D$107,3,FALSE))</f>
        <v/>
      </c>
      <c r="J327" s="106" t="str">
        <f t="shared" si="5"/>
        <v/>
      </c>
    </row>
    <row r="328" spans="5:10" x14ac:dyDescent="0.2">
      <c r="E328" s="128" t="str">
        <f>IF(ISBLANK(A328),"",VLOOKUP(A328,'Tabla de equipos'!$B$3:$D$107,3,FALSE))</f>
        <v/>
      </c>
      <c r="J328" s="106" t="str">
        <f t="shared" si="5"/>
        <v/>
      </c>
    </row>
    <row r="329" spans="5:10" x14ac:dyDescent="0.2">
      <c r="E329" s="128" t="str">
        <f>IF(ISBLANK(A329),"",VLOOKUP(A329,'Tabla de equipos'!$B$3:$D$107,3,FALSE))</f>
        <v/>
      </c>
      <c r="J329" s="106" t="str">
        <f t="shared" si="5"/>
        <v/>
      </c>
    </row>
    <row r="330" spans="5:10" x14ac:dyDescent="0.2">
      <c r="E330" s="128" t="str">
        <f>IF(ISBLANK(A330),"",VLOOKUP(A330,'Tabla de equipos'!$B$3:$D$107,3,FALSE))</f>
        <v/>
      </c>
      <c r="J330" s="106" t="str">
        <f t="shared" si="5"/>
        <v/>
      </c>
    </row>
    <row r="331" spans="5:10" x14ac:dyDescent="0.2">
      <c r="E331" s="128" t="str">
        <f>IF(ISBLANK(A331),"",VLOOKUP(A331,'Tabla de equipos'!$B$3:$D$107,3,FALSE))</f>
        <v/>
      </c>
      <c r="J331" s="106" t="str">
        <f t="shared" si="5"/>
        <v/>
      </c>
    </row>
    <row r="332" spans="5:10" x14ac:dyDescent="0.2">
      <c r="E332" s="128" t="str">
        <f>IF(ISBLANK(A332),"",VLOOKUP(A332,'Tabla de equipos'!$B$3:$D$107,3,FALSE))</f>
        <v/>
      </c>
      <c r="J332" s="106" t="str">
        <f t="shared" si="5"/>
        <v/>
      </c>
    </row>
    <row r="333" spans="5:10" x14ac:dyDescent="0.2">
      <c r="E333" s="128" t="str">
        <f>IF(ISBLANK(A333),"",VLOOKUP(A333,'Tabla de equipos'!$B$3:$D$107,3,FALSE))</f>
        <v/>
      </c>
      <c r="J333" s="106" t="str">
        <f t="shared" si="5"/>
        <v/>
      </c>
    </row>
    <row r="334" spans="5:10" x14ac:dyDescent="0.2">
      <c r="E334" s="128" t="str">
        <f>IF(ISBLANK(A334),"",VLOOKUP(A334,'Tabla de equipos'!$B$3:$D$107,3,FALSE))</f>
        <v/>
      </c>
      <c r="J334" s="106" t="str">
        <f t="shared" si="5"/>
        <v/>
      </c>
    </row>
    <row r="335" spans="5:10" x14ac:dyDescent="0.2">
      <c r="E335" s="128" t="str">
        <f>IF(ISBLANK(A335),"",VLOOKUP(A335,'Tabla de equipos'!$B$3:$D$107,3,FALSE))</f>
        <v/>
      </c>
      <c r="J335" s="106" t="str">
        <f t="shared" si="5"/>
        <v/>
      </c>
    </row>
    <row r="336" spans="5:10" x14ac:dyDescent="0.2">
      <c r="E336" s="128" t="str">
        <f>IF(ISBLANK(A336),"",VLOOKUP(A336,'Tabla de equipos'!$B$3:$D$107,3,FALSE))</f>
        <v/>
      </c>
      <c r="J336" s="106" t="str">
        <f t="shared" si="5"/>
        <v/>
      </c>
    </row>
    <row r="337" spans="5:10" x14ac:dyDescent="0.2">
      <c r="E337" s="128" t="str">
        <f>IF(ISBLANK(A337),"",VLOOKUP(A337,'Tabla de equipos'!$B$3:$D$107,3,FALSE))</f>
        <v/>
      </c>
      <c r="J337" s="106" t="str">
        <f t="shared" si="5"/>
        <v/>
      </c>
    </row>
    <row r="338" spans="5:10" x14ac:dyDescent="0.2">
      <c r="E338" s="128" t="str">
        <f>IF(ISBLANK(A338),"",VLOOKUP(A338,'Tabla de equipos'!$B$3:$D$107,3,FALSE))</f>
        <v/>
      </c>
      <c r="J338" s="106" t="str">
        <f t="shared" si="5"/>
        <v/>
      </c>
    </row>
    <row r="339" spans="5:10" x14ac:dyDescent="0.2">
      <c r="E339" s="128" t="str">
        <f>IF(ISBLANK(A339),"",VLOOKUP(A339,'Tabla de equipos'!$B$3:$D$107,3,FALSE))</f>
        <v/>
      </c>
      <c r="J339" s="106" t="str">
        <f t="shared" si="5"/>
        <v/>
      </c>
    </row>
    <row r="340" spans="5:10" x14ac:dyDescent="0.2">
      <c r="E340" s="128" t="str">
        <f>IF(ISBLANK(A340),"",VLOOKUP(A340,'Tabla de equipos'!$B$3:$D$107,3,FALSE))</f>
        <v/>
      </c>
      <c r="J340" s="106" t="str">
        <f t="shared" si="5"/>
        <v/>
      </c>
    </row>
    <row r="341" spans="5:10" x14ac:dyDescent="0.2">
      <c r="E341" s="128" t="str">
        <f>IF(ISBLANK(A341),"",VLOOKUP(A341,'Tabla de equipos'!$B$3:$D$107,3,FALSE))</f>
        <v/>
      </c>
      <c r="J341" s="106" t="str">
        <f t="shared" si="5"/>
        <v/>
      </c>
    </row>
    <row r="342" spans="5:10" x14ac:dyDescent="0.2">
      <c r="E342" s="128" t="str">
        <f>IF(ISBLANK(A342),"",VLOOKUP(A342,'Tabla de equipos'!$B$3:$D$107,3,FALSE))</f>
        <v/>
      </c>
      <c r="J342" s="106" t="str">
        <f t="shared" si="5"/>
        <v/>
      </c>
    </row>
    <row r="343" spans="5:10" x14ac:dyDescent="0.2">
      <c r="E343" s="128" t="str">
        <f>IF(ISBLANK(A343),"",VLOOKUP(A343,'Tabla de equipos'!$B$3:$D$107,3,FALSE))</f>
        <v/>
      </c>
      <c r="J343" s="106" t="str">
        <f t="shared" si="5"/>
        <v/>
      </c>
    </row>
    <row r="344" spans="5:10" x14ac:dyDescent="0.2">
      <c r="E344" s="128" t="str">
        <f>IF(ISBLANK(A344),"",VLOOKUP(A344,'Tabla de equipos'!$B$3:$D$107,3,FALSE))</f>
        <v/>
      </c>
      <c r="J344" s="106" t="str">
        <f t="shared" si="5"/>
        <v/>
      </c>
    </row>
    <row r="345" spans="5:10" x14ac:dyDescent="0.2">
      <c r="E345" s="128" t="str">
        <f>IF(ISBLANK(A345),"",VLOOKUP(A345,'Tabla de equipos'!$B$3:$D$107,3,FALSE))</f>
        <v/>
      </c>
      <c r="J345" s="106" t="str">
        <f t="shared" si="5"/>
        <v/>
      </c>
    </row>
    <row r="346" spans="5:10" x14ac:dyDescent="0.2">
      <c r="E346" s="128" t="str">
        <f>IF(ISBLANK(A346),"",VLOOKUP(A346,'Tabla de equipos'!$B$3:$D$107,3,FALSE))</f>
        <v/>
      </c>
      <c r="J346" s="106" t="str">
        <f t="shared" si="5"/>
        <v/>
      </c>
    </row>
    <row r="347" spans="5:10" x14ac:dyDescent="0.2">
      <c r="E347" s="128" t="str">
        <f>IF(ISBLANK(A347),"",VLOOKUP(A347,'Tabla de equipos'!$B$3:$D$107,3,FALSE))</f>
        <v/>
      </c>
      <c r="J347" s="106" t="str">
        <f t="shared" si="5"/>
        <v/>
      </c>
    </row>
    <row r="348" spans="5:10" x14ac:dyDescent="0.2">
      <c r="E348" s="128" t="str">
        <f>IF(ISBLANK(A348),"",VLOOKUP(A348,'Tabla de equipos'!$B$3:$D$107,3,FALSE))</f>
        <v/>
      </c>
      <c r="J348" s="106" t="str">
        <f t="shared" si="5"/>
        <v/>
      </c>
    </row>
    <row r="349" spans="5:10" x14ac:dyDescent="0.2">
      <c r="E349" s="128" t="str">
        <f>IF(ISBLANK(A349),"",VLOOKUP(A349,'Tabla de equipos'!$B$3:$D$107,3,FALSE))</f>
        <v/>
      </c>
      <c r="J349" s="106" t="str">
        <f t="shared" si="5"/>
        <v/>
      </c>
    </row>
    <row r="350" spans="5:10" x14ac:dyDescent="0.2">
      <c r="E350" s="128" t="str">
        <f>IF(ISBLANK(A350),"",VLOOKUP(A350,'Tabla de equipos'!$B$3:$D$107,3,FALSE))</f>
        <v/>
      </c>
      <c r="J350" s="106" t="str">
        <f t="shared" si="5"/>
        <v/>
      </c>
    </row>
    <row r="351" spans="5:10" x14ac:dyDescent="0.2">
      <c r="E351" s="128" t="str">
        <f>IF(ISBLANK(A351),"",VLOOKUP(A351,'Tabla de equipos'!$B$3:$D$107,3,FALSE))</f>
        <v/>
      </c>
      <c r="J351" s="106" t="str">
        <f t="shared" si="5"/>
        <v/>
      </c>
    </row>
    <row r="352" spans="5:10" x14ac:dyDescent="0.2">
      <c r="E352" s="128" t="str">
        <f>IF(ISBLANK(A352),"",VLOOKUP(A352,'Tabla de equipos'!$B$3:$D$107,3,FALSE))</f>
        <v/>
      </c>
      <c r="J352" s="106" t="str">
        <f t="shared" si="5"/>
        <v/>
      </c>
    </row>
    <row r="353" spans="5:10" x14ac:dyDescent="0.2">
      <c r="E353" s="128" t="str">
        <f>IF(ISBLANK(A353),"",VLOOKUP(A353,'Tabla de equipos'!$B$3:$D$107,3,FALSE))</f>
        <v/>
      </c>
      <c r="J353" s="106" t="str">
        <f t="shared" si="5"/>
        <v/>
      </c>
    </row>
    <row r="354" spans="5:10" x14ac:dyDescent="0.2">
      <c r="E354" s="128" t="str">
        <f>IF(ISBLANK(A354),"",VLOOKUP(A354,'Tabla de equipos'!$B$3:$D$107,3,FALSE))</f>
        <v/>
      </c>
      <c r="J354" s="106" t="str">
        <f t="shared" si="5"/>
        <v/>
      </c>
    </row>
    <row r="355" spans="5:10" x14ac:dyDescent="0.2">
      <c r="E355" s="128" t="str">
        <f>IF(ISBLANK(A355),"",VLOOKUP(A355,'Tabla de equipos'!$B$3:$D$107,3,FALSE))</f>
        <v/>
      </c>
      <c r="J355" s="106" t="str">
        <f t="shared" si="5"/>
        <v/>
      </c>
    </row>
    <row r="356" spans="5:10" x14ac:dyDescent="0.2">
      <c r="E356" s="128" t="str">
        <f>IF(ISBLANK(A356),"",VLOOKUP(A356,'Tabla de equipos'!$B$3:$D$107,3,FALSE))</f>
        <v/>
      </c>
      <c r="J356" s="106" t="str">
        <f t="shared" si="5"/>
        <v/>
      </c>
    </row>
    <row r="357" spans="5:10" x14ac:dyDescent="0.2">
      <c r="E357" s="128" t="str">
        <f>IF(ISBLANK(A357),"",VLOOKUP(A357,'Tabla de equipos'!$B$3:$D$107,3,FALSE))</f>
        <v/>
      </c>
      <c r="J357" s="106" t="str">
        <f t="shared" si="5"/>
        <v/>
      </c>
    </row>
    <row r="358" spans="5:10" x14ac:dyDescent="0.2">
      <c r="E358" s="128" t="str">
        <f>IF(ISBLANK(A358),"",VLOOKUP(A358,'Tabla de equipos'!$B$3:$D$107,3,FALSE))</f>
        <v/>
      </c>
      <c r="J358" s="106" t="str">
        <f t="shared" si="5"/>
        <v/>
      </c>
    </row>
    <row r="359" spans="5:10" x14ac:dyDescent="0.2">
      <c r="E359" s="128" t="str">
        <f>IF(ISBLANK(A359),"",VLOOKUP(A359,'Tabla de equipos'!$B$3:$D$107,3,FALSE))</f>
        <v/>
      </c>
      <c r="J359" s="106" t="str">
        <f t="shared" si="5"/>
        <v/>
      </c>
    </row>
    <row r="360" spans="5:10" x14ac:dyDescent="0.2">
      <c r="E360" s="128" t="str">
        <f>IF(ISBLANK(A360),"",VLOOKUP(A360,'Tabla de equipos'!$B$3:$D$107,3,FALSE))</f>
        <v/>
      </c>
      <c r="J360" s="106" t="str">
        <f t="shared" si="5"/>
        <v/>
      </c>
    </row>
    <row r="361" spans="5:10" x14ac:dyDescent="0.2">
      <c r="E361" s="128" t="str">
        <f>IF(ISBLANK(A361),"",VLOOKUP(A361,'Tabla de equipos'!$B$3:$D$107,3,FALSE))</f>
        <v/>
      </c>
      <c r="J361" s="106" t="str">
        <f t="shared" si="5"/>
        <v/>
      </c>
    </row>
    <row r="362" spans="5:10" x14ac:dyDescent="0.2">
      <c r="E362" s="128" t="str">
        <f>IF(ISBLANK(A362),"",VLOOKUP(A362,'Tabla de equipos'!$B$3:$D$107,3,FALSE))</f>
        <v/>
      </c>
      <c r="J362" s="106" t="str">
        <f t="shared" si="5"/>
        <v/>
      </c>
    </row>
    <row r="363" spans="5:10" x14ac:dyDescent="0.2">
      <c r="E363" s="128" t="str">
        <f>IF(ISBLANK(A363),"",VLOOKUP(A363,'Tabla de equipos'!$B$3:$D$107,3,FALSE))</f>
        <v/>
      </c>
      <c r="J363" s="106" t="str">
        <f t="shared" si="5"/>
        <v/>
      </c>
    </row>
    <row r="364" spans="5:10" x14ac:dyDescent="0.2">
      <c r="E364" s="128" t="str">
        <f>IF(ISBLANK(A364),"",VLOOKUP(A364,'Tabla de equipos'!$B$3:$D$107,3,FALSE))</f>
        <v/>
      </c>
      <c r="J364" s="106" t="str">
        <f t="shared" si="5"/>
        <v/>
      </c>
    </row>
    <row r="365" spans="5:10" x14ac:dyDescent="0.2">
      <c r="E365" s="128" t="str">
        <f>IF(ISBLANK(A365),"",VLOOKUP(A365,'Tabla de equipos'!$B$3:$D$107,3,FALSE))</f>
        <v/>
      </c>
      <c r="J365" s="106" t="str">
        <f t="shared" si="5"/>
        <v/>
      </c>
    </row>
    <row r="366" spans="5:10" x14ac:dyDescent="0.2">
      <c r="E366" s="128" t="str">
        <f>IF(ISBLANK(A366),"",VLOOKUP(A366,'Tabla de equipos'!$B$3:$D$107,3,FALSE))</f>
        <v/>
      </c>
      <c r="J366" s="106" t="str">
        <f t="shared" si="5"/>
        <v/>
      </c>
    </row>
    <row r="367" spans="5:10" x14ac:dyDescent="0.2">
      <c r="E367" s="128" t="str">
        <f>IF(ISBLANK(A367),"",VLOOKUP(A367,'Tabla de equipos'!$B$3:$D$107,3,FALSE))</f>
        <v/>
      </c>
      <c r="J367" s="106" t="str">
        <f t="shared" si="5"/>
        <v/>
      </c>
    </row>
    <row r="368" spans="5:10" x14ac:dyDescent="0.2">
      <c r="E368" s="128" t="str">
        <f>IF(ISBLANK(A368),"",VLOOKUP(A368,'Tabla de equipos'!$B$3:$D$107,3,FALSE))</f>
        <v/>
      </c>
      <c r="J368" s="106" t="str">
        <f t="shared" si="5"/>
        <v/>
      </c>
    </row>
    <row r="369" spans="5:10" x14ac:dyDescent="0.2">
      <c r="E369" s="128" t="str">
        <f>IF(ISBLANK(A369),"",VLOOKUP(A369,'Tabla de equipos'!$B$3:$D$107,3,FALSE))</f>
        <v/>
      </c>
      <c r="J369" s="106" t="str">
        <f t="shared" si="5"/>
        <v/>
      </c>
    </row>
    <row r="370" spans="5:10" x14ac:dyDescent="0.2">
      <c r="E370" s="128" t="str">
        <f>IF(ISBLANK(A370),"",VLOOKUP(A370,'Tabla de equipos'!$B$3:$D$107,3,FALSE))</f>
        <v/>
      </c>
      <c r="J370" s="106" t="str">
        <f t="shared" si="5"/>
        <v/>
      </c>
    </row>
    <row r="371" spans="5:10" x14ac:dyDescent="0.2">
      <c r="E371" s="128" t="str">
        <f>IF(ISBLANK(A371),"",VLOOKUP(A371,'Tabla de equipos'!$B$3:$D$107,3,FALSE))</f>
        <v/>
      </c>
      <c r="J371" s="106" t="str">
        <f t="shared" si="5"/>
        <v/>
      </c>
    </row>
    <row r="372" spans="5:10" x14ac:dyDescent="0.2">
      <c r="E372" s="128" t="str">
        <f>IF(ISBLANK(A372),"",VLOOKUP(A372,'Tabla de equipos'!$B$3:$D$107,3,FALSE))</f>
        <v/>
      </c>
      <c r="J372" s="106" t="str">
        <f t="shared" si="5"/>
        <v/>
      </c>
    </row>
    <row r="373" spans="5:10" x14ac:dyDescent="0.2">
      <c r="E373" s="128" t="str">
        <f>IF(ISBLANK(A373),"",VLOOKUP(A373,'Tabla de equipos'!$B$3:$D$107,3,FALSE))</f>
        <v/>
      </c>
      <c r="J373" s="106" t="str">
        <f t="shared" si="5"/>
        <v/>
      </c>
    </row>
    <row r="374" spans="5:10" x14ac:dyDescent="0.2">
      <c r="E374" s="128" t="str">
        <f>IF(ISBLANK(A374),"",VLOOKUP(A374,'Tabla de equipos'!$B$3:$D$107,3,FALSE))</f>
        <v/>
      </c>
      <c r="J374" s="106" t="str">
        <f t="shared" si="5"/>
        <v/>
      </c>
    </row>
    <row r="375" spans="5:10" x14ac:dyDescent="0.2">
      <c r="E375" s="128" t="str">
        <f>IF(ISBLANK(A375),"",VLOOKUP(A375,'Tabla de equipos'!$B$3:$D$107,3,FALSE))</f>
        <v/>
      </c>
      <c r="J375" s="106" t="str">
        <f t="shared" si="5"/>
        <v/>
      </c>
    </row>
    <row r="376" spans="5:10" x14ac:dyDescent="0.2">
      <c r="E376" s="128" t="str">
        <f>IF(ISBLANK(A376),"",VLOOKUP(A376,'Tabla de equipos'!$B$3:$D$107,3,FALSE))</f>
        <v/>
      </c>
      <c r="J376" s="106" t="str">
        <f t="shared" si="5"/>
        <v/>
      </c>
    </row>
    <row r="377" spans="5:10" x14ac:dyDescent="0.2">
      <c r="E377" s="128" t="str">
        <f>IF(ISBLANK(A377),"",VLOOKUP(A377,'Tabla de equipos'!$B$3:$D$107,3,FALSE))</f>
        <v/>
      </c>
      <c r="J377" s="106" t="str">
        <f t="shared" si="5"/>
        <v/>
      </c>
    </row>
    <row r="378" spans="5:10" x14ac:dyDescent="0.2">
      <c r="E378" s="128" t="str">
        <f>IF(ISBLANK(A378),"",VLOOKUP(A378,'Tabla de equipos'!$B$3:$D$107,3,FALSE))</f>
        <v/>
      </c>
      <c r="J378" s="106" t="str">
        <f t="shared" si="5"/>
        <v/>
      </c>
    </row>
    <row r="379" spans="5:10" x14ac:dyDescent="0.2">
      <c r="E379" s="128" t="str">
        <f>IF(ISBLANK(A379),"",VLOOKUP(A379,'Tabla de equipos'!$B$3:$D$107,3,FALSE))</f>
        <v/>
      </c>
      <c r="J379" s="106" t="str">
        <f t="shared" si="5"/>
        <v/>
      </c>
    </row>
    <row r="380" spans="5:10" x14ac:dyDescent="0.2">
      <c r="E380" s="128" t="str">
        <f>IF(ISBLANK(A380),"",VLOOKUP(A380,'Tabla de equipos'!$B$3:$D$107,3,FALSE))</f>
        <v/>
      </c>
      <c r="J380" s="106" t="str">
        <f t="shared" si="5"/>
        <v/>
      </c>
    </row>
    <row r="381" spans="5:10" x14ac:dyDescent="0.2">
      <c r="E381" s="128" t="str">
        <f>IF(ISBLANK(A381),"",VLOOKUP(A381,'Tabla de equipos'!$B$3:$D$107,3,FALSE))</f>
        <v/>
      </c>
      <c r="J381" s="106" t="str">
        <f t="shared" si="5"/>
        <v/>
      </c>
    </row>
    <row r="382" spans="5:10" x14ac:dyDescent="0.2">
      <c r="E382" s="128" t="str">
        <f>IF(ISBLANK(A382),"",VLOOKUP(A382,'Tabla de equipos'!$B$3:$D$107,3,FALSE))</f>
        <v/>
      </c>
      <c r="J382" s="106" t="str">
        <f t="shared" si="5"/>
        <v/>
      </c>
    </row>
    <row r="383" spans="5:10" x14ac:dyDescent="0.2">
      <c r="E383" s="128" t="str">
        <f>IF(ISBLANK(A383),"",VLOOKUP(A383,'Tabla de equipos'!$B$3:$D$107,3,FALSE))</f>
        <v/>
      </c>
      <c r="J383" s="106" t="str">
        <f t="shared" si="5"/>
        <v/>
      </c>
    </row>
    <row r="384" spans="5:10" x14ac:dyDescent="0.2">
      <c r="E384" s="128" t="str">
        <f>IF(ISBLANK(A384),"",VLOOKUP(A384,'Tabla de equipos'!$B$3:$D$107,3,FALSE))</f>
        <v/>
      </c>
      <c r="J384" s="106" t="str">
        <f t="shared" si="5"/>
        <v/>
      </c>
    </row>
    <row r="385" spans="5:10" x14ac:dyDescent="0.2">
      <c r="E385" s="128" t="str">
        <f>IF(ISBLANK(A385),"",VLOOKUP(A385,'Tabla de equipos'!$B$3:$D$107,3,FALSE))</f>
        <v/>
      </c>
      <c r="J385" s="106" t="str">
        <f t="shared" si="5"/>
        <v/>
      </c>
    </row>
    <row r="386" spans="5:10" x14ac:dyDescent="0.2">
      <c r="E386" s="128" t="str">
        <f>IF(ISBLANK(A386),"",VLOOKUP(A386,'Tabla de equipos'!$B$3:$D$107,3,FALSE))</f>
        <v/>
      </c>
      <c r="J386" s="106" t="str">
        <f t="shared" si="5"/>
        <v/>
      </c>
    </row>
    <row r="387" spans="5:10" x14ac:dyDescent="0.2">
      <c r="E387" s="128" t="str">
        <f>IF(ISBLANK(A387),"",VLOOKUP(A387,'Tabla de equipos'!$B$3:$D$107,3,FALSE))</f>
        <v/>
      </c>
      <c r="J387" s="106" t="str">
        <f t="shared" si="5"/>
        <v/>
      </c>
    </row>
    <row r="388" spans="5:10" x14ac:dyDescent="0.2">
      <c r="E388" s="128" t="str">
        <f>IF(ISBLANK(A388),"",VLOOKUP(A388,'Tabla de equipos'!$B$3:$D$107,3,FALSE))</f>
        <v/>
      </c>
      <c r="J388" s="106" t="str">
        <f t="shared" si="5"/>
        <v/>
      </c>
    </row>
    <row r="389" spans="5:10" x14ac:dyDescent="0.2">
      <c r="E389" s="128" t="str">
        <f>IF(ISBLANK(A389),"",VLOOKUP(A389,'Tabla de equipos'!$B$3:$D$107,3,FALSE))</f>
        <v/>
      </c>
      <c r="J389" s="106" t="str">
        <f t="shared" ref="J389:J452" si="6">IF(AND(A389="",G389=0),"",IF(AND(G389&gt;0,A389=""),"Falta elegir equipo/producto",IF(AND(A389&lt;&gt;"",G389=""),"falta incluir unidades",IF(AND(A389&lt;&gt;"",G389&gt;0,B389=""),"Falta incluir Tipo de Exceptuación",IF(AND(A389&lt;&gt;"",B389&lt;&gt;"",C389="",G389&gt;0),"Falta Incluir Nombre del Beneficiario","No olvidar adjuntar factura de la exceptuación")))))</f>
        <v/>
      </c>
    </row>
    <row r="390" spans="5:10" x14ac:dyDescent="0.2">
      <c r="E390" s="128" t="str">
        <f>IF(ISBLANK(A390),"",VLOOKUP(A390,'Tabla de equipos'!$B$3:$D$107,3,FALSE))</f>
        <v/>
      </c>
      <c r="J390" s="106" t="str">
        <f t="shared" si="6"/>
        <v/>
      </c>
    </row>
    <row r="391" spans="5:10" x14ac:dyDescent="0.2">
      <c r="E391" s="128" t="str">
        <f>IF(ISBLANK(A391),"",VLOOKUP(A391,'Tabla de equipos'!$B$3:$D$107,3,FALSE))</f>
        <v/>
      </c>
      <c r="J391" s="106" t="str">
        <f t="shared" si="6"/>
        <v/>
      </c>
    </row>
    <row r="392" spans="5:10" x14ac:dyDescent="0.2">
      <c r="E392" s="128" t="str">
        <f>IF(ISBLANK(A392),"",VLOOKUP(A392,'Tabla de equipos'!$B$3:$D$107,3,FALSE))</f>
        <v/>
      </c>
      <c r="J392" s="106" t="str">
        <f t="shared" si="6"/>
        <v/>
      </c>
    </row>
    <row r="393" spans="5:10" x14ac:dyDescent="0.2">
      <c r="E393" s="128" t="str">
        <f>IF(ISBLANK(A393),"",VLOOKUP(A393,'Tabla de equipos'!$B$3:$D$107,3,FALSE))</f>
        <v/>
      </c>
      <c r="J393" s="106" t="str">
        <f t="shared" si="6"/>
        <v/>
      </c>
    </row>
    <row r="394" spans="5:10" x14ac:dyDescent="0.2">
      <c r="E394" s="128" t="str">
        <f>IF(ISBLANK(A394),"",VLOOKUP(A394,'Tabla de equipos'!$B$3:$D$107,3,FALSE))</f>
        <v/>
      </c>
      <c r="J394" s="106" t="str">
        <f t="shared" si="6"/>
        <v/>
      </c>
    </row>
    <row r="395" spans="5:10" x14ac:dyDescent="0.2">
      <c r="E395" s="128" t="str">
        <f>IF(ISBLANK(A395),"",VLOOKUP(A395,'Tabla de equipos'!$B$3:$D$107,3,FALSE))</f>
        <v/>
      </c>
      <c r="J395" s="106" t="str">
        <f t="shared" si="6"/>
        <v/>
      </c>
    </row>
    <row r="396" spans="5:10" x14ac:dyDescent="0.2">
      <c r="E396" s="128" t="str">
        <f>IF(ISBLANK(A396),"",VLOOKUP(A396,'Tabla de equipos'!$B$3:$D$107,3,FALSE))</f>
        <v/>
      </c>
      <c r="J396" s="106" t="str">
        <f t="shared" si="6"/>
        <v/>
      </c>
    </row>
    <row r="397" spans="5:10" x14ac:dyDescent="0.2">
      <c r="E397" s="128" t="str">
        <f>IF(ISBLANK(A397),"",VLOOKUP(A397,'Tabla de equipos'!$B$3:$D$107,3,FALSE))</f>
        <v/>
      </c>
      <c r="J397" s="106" t="str">
        <f t="shared" si="6"/>
        <v/>
      </c>
    </row>
    <row r="398" spans="5:10" x14ac:dyDescent="0.2">
      <c r="E398" s="128" t="str">
        <f>IF(ISBLANK(A398),"",VLOOKUP(A398,'Tabla de equipos'!$B$3:$D$107,3,FALSE))</f>
        <v/>
      </c>
      <c r="J398" s="106" t="str">
        <f t="shared" si="6"/>
        <v/>
      </c>
    </row>
    <row r="399" spans="5:10" x14ac:dyDescent="0.2">
      <c r="E399" s="128" t="str">
        <f>IF(ISBLANK(A399),"",VLOOKUP(A399,'Tabla de equipos'!$B$3:$D$107,3,FALSE))</f>
        <v/>
      </c>
      <c r="J399" s="106" t="str">
        <f t="shared" si="6"/>
        <v/>
      </c>
    </row>
    <row r="400" spans="5:10" x14ac:dyDescent="0.2">
      <c r="E400" s="128" t="str">
        <f>IF(ISBLANK(A400),"",VLOOKUP(A400,'Tabla de equipos'!$B$3:$D$107,3,FALSE))</f>
        <v/>
      </c>
      <c r="J400" s="106" t="str">
        <f t="shared" si="6"/>
        <v/>
      </c>
    </row>
    <row r="401" spans="5:10" x14ac:dyDescent="0.2">
      <c r="E401" s="128" t="str">
        <f>IF(ISBLANK(A401),"",VLOOKUP(A401,'Tabla de equipos'!$B$3:$D$107,3,FALSE))</f>
        <v/>
      </c>
      <c r="J401" s="106" t="str">
        <f t="shared" si="6"/>
        <v/>
      </c>
    </row>
    <row r="402" spans="5:10" x14ac:dyDescent="0.2">
      <c r="E402" s="128" t="str">
        <f>IF(ISBLANK(A402),"",VLOOKUP(A402,'Tabla de equipos'!$B$3:$D$107,3,FALSE))</f>
        <v/>
      </c>
      <c r="J402" s="106" t="str">
        <f t="shared" si="6"/>
        <v/>
      </c>
    </row>
    <row r="403" spans="5:10" x14ac:dyDescent="0.2">
      <c r="E403" s="128" t="str">
        <f>IF(ISBLANK(A403),"",VLOOKUP(A403,'Tabla de equipos'!$B$3:$D$107,3,FALSE))</f>
        <v/>
      </c>
      <c r="J403" s="106" t="str">
        <f t="shared" si="6"/>
        <v/>
      </c>
    </row>
    <row r="404" spans="5:10" x14ac:dyDescent="0.2">
      <c r="E404" s="128" t="str">
        <f>IF(ISBLANK(A404),"",VLOOKUP(A404,'Tabla de equipos'!$B$3:$D$107,3,FALSE))</f>
        <v/>
      </c>
      <c r="J404" s="106" t="str">
        <f t="shared" si="6"/>
        <v/>
      </c>
    </row>
    <row r="405" spans="5:10" x14ac:dyDescent="0.2">
      <c r="E405" s="128" t="str">
        <f>IF(ISBLANK(A405),"",VLOOKUP(A405,'Tabla de equipos'!$B$3:$D$107,3,FALSE))</f>
        <v/>
      </c>
      <c r="J405" s="106" t="str">
        <f t="shared" si="6"/>
        <v/>
      </c>
    </row>
    <row r="406" spans="5:10" x14ac:dyDescent="0.2">
      <c r="E406" s="128" t="str">
        <f>IF(ISBLANK(A406),"",VLOOKUP(A406,'Tabla de equipos'!$B$3:$D$107,3,FALSE))</f>
        <v/>
      </c>
      <c r="J406" s="106" t="str">
        <f t="shared" si="6"/>
        <v/>
      </c>
    </row>
    <row r="407" spans="5:10" x14ac:dyDescent="0.2">
      <c r="E407" s="128" t="str">
        <f>IF(ISBLANK(A407),"",VLOOKUP(A407,'Tabla de equipos'!$B$3:$D$107,3,FALSE))</f>
        <v/>
      </c>
      <c r="J407" s="106" t="str">
        <f t="shared" si="6"/>
        <v/>
      </c>
    </row>
    <row r="408" spans="5:10" x14ac:dyDescent="0.2">
      <c r="E408" s="128" t="str">
        <f>IF(ISBLANK(A408),"",VLOOKUP(A408,'Tabla de equipos'!$B$3:$D$107,3,FALSE))</f>
        <v/>
      </c>
      <c r="J408" s="106" t="str">
        <f t="shared" si="6"/>
        <v/>
      </c>
    </row>
    <row r="409" spans="5:10" x14ac:dyDescent="0.2">
      <c r="E409" s="128" t="str">
        <f>IF(ISBLANK(A409),"",VLOOKUP(A409,'Tabla de equipos'!$B$3:$D$107,3,FALSE))</f>
        <v/>
      </c>
      <c r="J409" s="106" t="str">
        <f t="shared" si="6"/>
        <v/>
      </c>
    </row>
    <row r="410" spans="5:10" x14ac:dyDescent="0.2">
      <c r="E410" s="128" t="str">
        <f>IF(ISBLANK(A410),"",VLOOKUP(A410,'Tabla de equipos'!$B$3:$D$107,3,FALSE))</f>
        <v/>
      </c>
      <c r="J410" s="106" t="str">
        <f t="shared" si="6"/>
        <v/>
      </c>
    </row>
    <row r="411" spans="5:10" x14ac:dyDescent="0.2">
      <c r="E411" s="128" t="str">
        <f>IF(ISBLANK(A411),"",VLOOKUP(A411,'Tabla de equipos'!$B$3:$D$107,3,FALSE))</f>
        <v/>
      </c>
      <c r="J411" s="106" t="str">
        <f t="shared" si="6"/>
        <v/>
      </c>
    </row>
    <row r="412" spans="5:10" x14ac:dyDescent="0.2">
      <c r="E412" s="128" t="str">
        <f>IF(ISBLANK(A412),"",VLOOKUP(A412,'Tabla de equipos'!$B$3:$D$107,3,FALSE))</f>
        <v/>
      </c>
      <c r="J412" s="106" t="str">
        <f t="shared" si="6"/>
        <v/>
      </c>
    </row>
    <row r="413" spans="5:10" x14ac:dyDescent="0.2">
      <c r="E413" s="128" t="str">
        <f>IF(ISBLANK(A413),"",VLOOKUP(A413,'Tabla de equipos'!$B$3:$D$107,3,FALSE))</f>
        <v/>
      </c>
      <c r="J413" s="106" t="str">
        <f t="shared" si="6"/>
        <v/>
      </c>
    </row>
    <row r="414" spans="5:10" x14ac:dyDescent="0.2">
      <c r="E414" s="128" t="str">
        <f>IF(ISBLANK(A414),"",VLOOKUP(A414,'Tabla de equipos'!$B$3:$D$107,3,FALSE))</f>
        <v/>
      </c>
      <c r="J414" s="106" t="str">
        <f t="shared" si="6"/>
        <v/>
      </c>
    </row>
    <row r="415" spans="5:10" x14ac:dyDescent="0.2">
      <c r="E415" s="128" t="str">
        <f>IF(ISBLANK(A415),"",VLOOKUP(A415,'Tabla de equipos'!$B$3:$D$107,3,FALSE))</f>
        <v/>
      </c>
      <c r="J415" s="106" t="str">
        <f t="shared" si="6"/>
        <v/>
      </c>
    </row>
    <row r="416" spans="5:10" x14ac:dyDescent="0.2">
      <c r="E416" s="128" t="str">
        <f>IF(ISBLANK(A416),"",VLOOKUP(A416,'Tabla de equipos'!$B$3:$D$107,3,FALSE))</f>
        <v/>
      </c>
      <c r="J416" s="106" t="str">
        <f t="shared" si="6"/>
        <v/>
      </c>
    </row>
    <row r="417" spans="5:10" x14ac:dyDescent="0.2">
      <c r="E417" s="128" t="str">
        <f>IF(ISBLANK(A417),"",VLOOKUP(A417,'Tabla de equipos'!$B$3:$D$107,3,FALSE))</f>
        <v/>
      </c>
      <c r="J417" s="106" t="str">
        <f t="shared" si="6"/>
        <v/>
      </c>
    </row>
    <row r="418" spans="5:10" x14ac:dyDescent="0.2">
      <c r="E418" s="128" t="str">
        <f>IF(ISBLANK(A418),"",VLOOKUP(A418,'Tabla de equipos'!$B$3:$D$107,3,FALSE))</f>
        <v/>
      </c>
      <c r="J418" s="106" t="str">
        <f t="shared" si="6"/>
        <v/>
      </c>
    </row>
    <row r="419" spans="5:10" x14ac:dyDescent="0.2">
      <c r="E419" s="128" t="str">
        <f>IF(ISBLANK(A419),"",VLOOKUP(A419,'Tabla de equipos'!$B$3:$D$107,3,FALSE))</f>
        <v/>
      </c>
      <c r="J419" s="106" t="str">
        <f t="shared" si="6"/>
        <v/>
      </c>
    </row>
    <row r="420" spans="5:10" x14ac:dyDescent="0.2">
      <c r="E420" s="128" t="str">
        <f>IF(ISBLANK(A420),"",VLOOKUP(A420,'Tabla de equipos'!$B$3:$D$107,3,FALSE))</f>
        <v/>
      </c>
      <c r="J420" s="106" t="str">
        <f t="shared" si="6"/>
        <v/>
      </c>
    </row>
    <row r="421" spans="5:10" x14ac:dyDescent="0.2">
      <c r="E421" s="128" t="str">
        <f>IF(ISBLANK(A421),"",VLOOKUP(A421,'Tabla de equipos'!$B$3:$D$107,3,FALSE))</f>
        <v/>
      </c>
      <c r="J421" s="106" t="str">
        <f t="shared" si="6"/>
        <v/>
      </c>
    </row>
    <row r="422" spans="5:10" x14ac:dyDescent="0.2">
      <c r="E422" s="128" t="str">
        <f>IF(ISBLANK(A422),"",VLOOKUP(A422,'Tabla de equipos'!$B$3:$D$107,3,FALSE))</f>
        <v/>
      </c>
      <c r="J422" s="106" t="str">
        <f t="shared" si="6"/>
        <v/>
      </c>
    </row>
    <row r="423" spans="5:10" x14ac:dyDescent="0.2">
      <c r="E423" s="128" t="str">
        <f>IF(ISBLANK(A423),"",VLOOKUP(A423,'Tabla de equipos'!$B$3:$D$107,3,FALSE))</f>
        <v/>
      </c>
      <c r="J423" s="106" t="str">
        <f t="shared" si="6"/>
        <v/>
      </c>
    </row>
    <row r="424" spans="5:10" x14ac:dyDescent="0.2">
      <c r="E424" s="128" t="str">
        <f>IF(ISBLANK(A424),"",VLOOKUP(A424,'Tabla de equipos'!$B$3:$D$107,3,FALSE))</f>
        <v/>
      </c>
      <c r="J424" s="106" t="str">
        <f t="shared" si="6"/>
        <v/>
      </c>
    </row>
    <row r="425" spans="5:10" x14ac:dyDescent="0.2">
      <c r="E425" s="128" t="str">
        <f>IF(ISBLANK(A425),"",VLOOKUP(A425,'Tabla de equipos'!$B$3:$D$107,3,FALSE))</f>
        <v/>
      </c>
      <c r="J425" s="106" t="str">
        <f t="shared" si="6"/>
        <v/>
      </c>
    </row>
    <row r="426" spans="5:10" x14ac:dyDescent="0.2">
      <c r="E426" s="128" t="str">
        <f>IF(ISBLANK(A426),"",VLOOKUP(A426,'Tabla de equipos'!$B$3:$D$107,3,FALSE))</f>
        <v/>
      </c>
      <c r="J426" s="106" t="str">
        <f t="shared" si="6"/>
        <v/>
      </c>
    </row>
    <row r="427" spans="5:10" x14ac:dyDescent="0.2">
      <c r="E427" s="128" t="str">
        <f>IF(ISBLANK(A427),"",VLOOKUP(A427,'Tabla de equipos'!$B$3:$D$107,3,FALSE))</f>
        <v/>
      </c>
      <c r="J427" s="106" t="str">
        <f t="shared" si="6"/>
        <v/>
      </c>
    </row>
    <row r="428" spans="5:10" x14ac:dyDescent="0.2">
      <c r="E428" s="128" t="str">
        <f>IF(ISBLANK(A428),"",VLOOKUP(A428,'Tabla de equipos'!$B$3:$D$107,3,FALSE))</f>
        <v/>
      </c>
      <c r="J428" s="106" t="str">
        <f t="shared" si="6"/>
        <v/>
      </c>
    </row>
    <row r="429" spans="5:10" x14ac:dyDescent="0.2">
      <c r="E429" s="128" t="str">
        <f>IF(ISBLANK(A429),"",VLOOKUP(A429,'Tabla de equipos'!$B$3:$D$107,3,FALSE))</f>
        <v/>
      </c>
      <c r="J429" s="106" t="str">
        <f t="shared" si="6"/>
        <v/>
      </c>
    </row>
    <row r="430" spans="5:10" x14ac:dyDescent="0.2">
      <c r="E430" s="128" t="str">
        <f>IF(ISBLANK(A430),"",VLOOKUP(A430,'Tabla de equipos'!$B$3:$D$107,3,FALSE))</f>
        <v/>
      </c>
      <c r="J430" s="106" t="str">
        <f t="shared" si="6"/>
        <v/>
      </c>
    </row>
    <row r="431" spans="5:10" x14ac:dyDescent="0.2">
      <c r="E431" s="128" t="str">
        <f>IF(ISBLANK(A431),"",VLOOKUP(A431,'Tabla de equipos'!$B$3:$D$107,3,FALSE))</f>
        <v/>
      </c>
      <c r="J431" s="106" t="str">
        <f t="shared" si="6"/>
        <v/>
      </c>
    </row>
    <row r="432" spans="5:10" x14ac:dyDescent="0.2">
      <c r="E432" s="128" t="str">
        <f>IF(ISBLANK(A432),"",VLOOKUP(A432,'Tabla de equipos'!$B$3:$D$107,3,FALSE))</f>
        <v/>
      </c>
      <c r="J432" s="106" t="str">
        <f t="shared" si="6"/>
        <v/>
      </c>
    </row>
    <row r="433" spans="5:10" x14ac:dyDescent="0.2">
      <c r="E433" s="128" t="str">
        <f>IF(ISBLANK(A433),"",VLOOKUP(A433,'Tabla de equipos'!$B$3:$D$107,3,FALSE))</f>
        <v/>
      </c>
      <c r="J433" s="106" t="str">
        <f t="shared" si="6"/>
        <v/>
      </c>
    </row>
    <row r="434" spans="5:10" x14ac:dyDescent="0.2">
      <c r="E434" s="128" t="str">
        <f>IF(ISBLANK(A434),"",VLOOKUP(A434,'Tabla de equipos'!$B$3:$D$107,3,FALSE))</f>
        <v/>
      </c>
      <c r="J434" s="106" t="str">
        <f t="shared" si="6"/>
        <v/>
      </c>
    </row>
    <row r="435" spans="5:10" x14ac:dyDescent="0.2">
      <c r="E435" s="128" t="str">
        <f>IF(ISBLANK(A435),"",VLOOKUP(A435,'Tabla de equipos'!$B$3:$D$107,3,FALSE))</f>
        <v/>
      </c>
      <c r="J435" s="106" t="str">
        <f t="shared" si="6"/>
        <v/>
      </c>
    </row>
    <row r="436" spans="5:10" x14ac:dyDescent="0.2">
      <c r="E436" s="128" t="str">
        <f>IF(ISBLANK(A436),"",VLOOKUP(A436,'Tabla de equipos'!$B$3:$D$107,3,FALSE))</f>
        <v/>
      </c>
      <c r="J436" s="106" t="str">
        <f t="shared" si="6"/>
        <v/>
      </c>
    </row>
    <row r="437" spans="5:10" x14ac:dyDescent="0.2">
      <c r="E437" s="128" t="str">
        <f>IF(ISBLANK(A437),"",VLOOKUP(A437,'Tabla de equipos'!$B$3:$D$107,3,FALSE))</f>
        <v/>
      </c>
      <c r="J437" s="106" t="str">
        <f t="shared" si="6"/>
        <v/>
      </c>
    </row>
    <row r="438" spans="5:10" x14ac:dyDescent="0.2">
      <c r="E438" s="128" t="str">
        <f>IF(ISBLANK(A438),"",VLOOKUP(A438,'Tabla de equipos'!$B$3:$D$107,3,FALSE))</f>
        <v/>
      </c>
      <c r="J438" s="106" t="str">
        <f t="shared" si="6"/>
        <v/>
      </c>
    </row>
    <row r="439" spans="5:10" x14ac:dyDescent="0.2">
      <c r="E439" s="128" t="str">
        <f>IF(ISBLANK(A439),"",VLOOKUP(A439,'Tabla de equipos'!$B$3:$D$107,3,FALSE))</f>
        <v/>
      </c>
      <c r="J439" s="106" t="str">
        <f t="shared" si="6"/>
        <v/>
      </c>
    </row>
    <row r="440" spans="5:10" x14ac:dyDescent="0.2">
      <c r="E440" s="128" t="str">
        <f>IF(ISBLANK(A440),"",VLOOKUP(A440,'Tabla de equipos'!$B$3:$D$107,3,FALSE))</f>
        <v/>
      </c>
      <c r="J440" s="106" t="str">
        <f t="shared" si="6"/>
        <v/>
      </c>
    </row>
    <row r="441" spans="5:10" x14ac:dyDescent="0.2">
      <c r="E441" s="128" t="str">
        <f>IF(ISBLANK(A441),"",VLOOKUP(A441,'Tabla de equipos'!$B$3:$D$107,3,FALSE))</f>
        <v/>
      </c>
      <c r="J441" s="106" t="str">
        <f t="shared" si="6"/>
        <v/>
      </c>
    </row>
    <row r="442" spans="5:10" x14ac:dyDescent="0.2">
      <c r="E442" s="128" t="str">
        <f>IF(ISBLANK(A442),"",VLOOKUP(A442,'Tabla de equipos'!$B$3:$D$107,3,FALSE))</f>
        <v/>
      </c>
      <c r="J442" s="106" t="str">
        <f t="shared" si="6"/>
        <v/>
      </c>
    </row>
    <row r="443" spans="5:10" x14ac:dyDescent="0.2">
      <c r="E443" s="128" t="str">
        <f>IF(ISBLANK(A443),"",VLOOKUP(A443,'Tabla de equipos'!$B$3:$D$107,3,FALSE))</f>
        <v/>
      </c>
      <c r="J443" s="106" t="str">
        <f t="shared" si="6"/>
        <v/>
      </c>
    </row>
    <row r="444" spans="5:10" x14ac:dyDescent="0.2">
      <c r="E444" s="128" t="str">
        <f>IF(ISBLANK(A444),"",VLOOKUP(A444,'Tabla de equipos'!$B$3:$D$107,3,FALSE))</f>
        <v/>
      </c>
      <c r="J444" s="106" t="str">
        <f t="shared" si="6"/>
        <v/>
      </c>
    </row>
    <row r="445" spans="5:10" x14ac:dyDescent="0.2">
      <c r="E445" s="128" t="str">
        <f>IF(ISBLANK(A445),"",VLOOKUP(A445,'Tabla de equipos'!$B$3:$D$107,3,FALSE))</f>
        <v/>
      </c>
      <c r="J445" s="106" t="str">
        <f t="shared" si="6"/>
        <v/>
      </c>
    </row>
    <row r="446" spans="5:10" x14ac:dyDescent="0.2">
      <c r="E446" s="128" t="str">
        <f>IF(ISBLANK(A446),"",VLOOKUP(A446,'Tabla de equipos'!$B$3:$D$107,3,FALSE))</f>
        <v/>
      </c>
      <c r="J446" s="106" t="str">
        <f t="shared" si="6"/>
        <v/>
      </c>
    </row>
    <row r="447" spans="5:10" x14ac:dyDescent="0.2">
      <c r="E447" s="128" t="str">
        <f>IF(ISBLANK(A447),"",VLOOKUP(A447,'Tabla de equipos'!$B$3:$D$107,3,FALSE))</f>
        <v/>
      </c>
      <c r="J447" s="106" t="str">
        <f t="shared" si="6"/>
        <v/>
      </c>
    </row>
    <row r="448" spans="5:10" x14ac:dyDescent="0.2">
      <c r="E448" s="128" t="str">
        <f>IF(ISBLANK(A448),"",VLOOKUP(A448,'Tabla de equipos'!$B$3:$D$107,3,FALSE))</f>
        <v/>
      </c>
      <c r="J448" s="106" t="str">
        <f t="shared" si="6"/>
        <v/>
      </c>
    </row>
    <row r="449" spans="5:10" x14ac:dyDescent="0.2">
      <c r="E449" s="128" t="str">
        <f>IF(ISBLANK(A449),"",VLOOKUP(A449,'Tabla de equipos'!$B$3:$D$107,3,FALSE))</f>
        <v/>
      </c>
      <c r="J449" s="106" t="str">
        <f t="shared" si="6"/>
        <v/>
      </c>
    </row>
    <row r="450" spans="5:10" x14ac:dyDescent="0.2">
      <c r="E450" s="128" t="str">
        <f>IF(ISBLANK(A450),"",VLOOKUP(A450,'Tabla de equipos'!$B$3:$D$107,3,FALSE))</f>
        <v/>
      </c>
      <c r="J450" s="106" t="str">
        <f t="shared" si="6"/>
        <v/>
      </c>
    </row>
    <row r="451" spans="5:10" x14ac:dyDescent="0.2">
      <c r="E451" s="128" t="str">
        <f>IF(ISBLANK(A451),"",VLOOKUP(A451,'Tabla de equipos'!$B$3:$D$107,3,FALSE))</f>
        <v/>
      </c>
      <c r="J451" s="106" t="str">
        <f t="shared" si="6"/>
        <v/>
      </c>
    </row>
    <row r="452" spans="5:10" x14ac:dyDescent="0.2">
      <c r="E452" s="128" t="str">
        <f>IF(ISBLANK(A452),"",VLOOKUP(A452,'Tabla de equipos'!$B$3:$D$107,3,FALSE))</f>
        <v/>
      </c>
      <c r="J452" s="106" t="str">
        <f t="shared" si="6"/>
        <v/>
      </c>
    </row>
    <row r="453" spans="5:10" x14ac:dyDescent="0.2">
      <c r="E453" s="128" t="str">
        <f>IF(ISBLANK(A453),"",VLOOKUP(A453,'Tabla de equipos'!$B$3:$D$107,3,FALSE))</f>
        <v/>
      </c>
      <c r="J453" s="106" t="str">
        <f t="shared" ref="J453:J516" si="7">IF(AND(A453="",G453=0),"",IF(AND(G453&gt;0,A453=""),"Falta elegir equipo/producto",IF(AND(A453&lt;&gt;"",G453=""),"falta incluir unidades",IF(AND(A453&lt;&gt;"",G453&gt;0,B453=""),"Falta incluir Tipo de Exceptuación",IF(AND(A453&lt;&gt;"",B453&lt;&gt;"",C453="",G453&gt;0),"Falta Incluir Nombre del Beneficiario","No olvidar adjuntar factura de la exceptuación")))))</f>
        <v/>
      </c>
    </row>
    <row r="454" spans="5:10" x14ac:dyDescent="0.2">
      <c r="E454" s="128" t="str">
        <f>IF(ISBLANK(A454),"",VLOOKUP(A454,'Tabla de equipos'!$B$3:$D$107,3,FALSE))</f>
        <v/>
      </c>
      <c r="J454" s="106" t="str">
        <f t="shared" si="7"/>
        <v/>
      </c>
    </row>
    <row r="455" spans="5:10" x14ac:dyDescent="0.2">
      <c r="E455" s="128" t="str">
        <f>IF(ISBLANK(A455),"",VLOOKUP(A455,'Tabla de equipos'!$B$3:$D$107,3,FALSE))</f>
        <v/>
      </c>
      <c r="J455" s="106" t="str">
        <f t="shared" si="7"/>
        <v/>
      </c>
    </row>
    <row r="456" spans="5:10" x14ac:dyDescent="0.2">
      <c r="E456" s="128" t="str">
        <f>IF(ISBLANK(A456),"",VLOOKUP(A456,'Tabla de equipos'!$B$3:$D$107,3,FALSE))</f>
        <v/>
      </c>
      <c r="J456" s="106" t="str">
        <f t="shared" si="7"/>
        <v/>
      </c>
    </row>
    <row r="457" spans="5:10" x14ac:dyDescent="0.2">
      <c r="E457" s="128" t="str">
        <f>IF(ISBLANK(A457),"",VLOOKUP(A457,'Tabla de equipos'!$B$3:$D$107,3,FALSE))</f>
        <v/>
      </c>
      <c r="J457" s="106" t="str">
        <f t="shared" si="7"/>
        <v/>
      </c>
    </row>
    <row r="458" spans="5:10" x14ac:dyDescent="0.2">
      <c r="E458" s="128" t="str">
        <f>IF(ISBLANK(A458),"",VLOOKUP(A458,'Tabla de equipos'!$B$3:$D$107,3,FALSE))</f>
        <v/>
      </c>
      <c r="J458" s="106" t="str">
        <f t="shared" si="7"/>
        <v/>
      </c>
    </row>
    <row r="459" spans="5:10" x14ac:dyDescent="0.2">
      <c r="E459" s="128" t="str">
        <f>IF(ISBLANK(A459),"",VLOOKUP(A459,'Tabla de equipos'!$B$3:$D$107,3,FALSE))</f>
        <v/>
      </c>
      <c r="J459" s="106" t="str">
        <f t="shared" si="7"/>
        <v/>
      </c>
    </row>
    <row r="460" spans="5:10" x14ac:dyDescent="0.2">
      <c r="E460" s="128" t="str">
        <f>IF(ISBLANK(A460),"",VLOOKUP(A460,'Tabla de equipos'!$B$3:$D$107,3,FALSE))</f>
        <v/>
      </c>
      <c r="J460" s="106" t="str">
        <f t="shared" si="7"/>
        <v/>
      </c>
    </row>
    <row r="461" spans="5:10" x14ac:dyDescent="0.2">
      <c r="E461" s="128" t="str">
        <f>IF(ISBLANK(A461),"",VLOOKUP(A461,'Tabla de equipos'!$B$3:$D$107,3,FALSE))</f>
        <v/>
      </c>
      <c r="J461" s="106" t="str">
        <f t="shared" si="7"/>
        <v/>
      </c>
    </row>
    <row r="462" spans="5:10" x14ac:dyDescent="0.2">
      <c r="E462" s="128" t="str">
        <f>IF(ISBLANK(A462),"",VLOOKUP(A462,'Tabla de equipos'!$B$3:$D$107,3,FALSE))</f>
        <v/>
      </c>
      <c r="J462" s="106" t="str">
        <f t="shared" si="7"/>
        <v/>
      </c>
    </row>
    <row r="463" spans="5:10" x14ac:dyDescent="0.2">
      <c r="E463" s="128" t="str">
        <f>IF(ISBLANK(A463),"",VLOOKUP(A463,'Tabla de equipos'!$B$3:$D$107,3,FALSE))</f>
        <v/>
      </c>
      <c r="J463" s="106" t="str">
        <f t="shared" si="7"/>
        <v/>
      </c>
    </row>
    <row r="464" spans="5:10" x14ac:dyDescent="0.2">
      <c r="E464" s="128" t="str">
        <f>IF(ISBLANK(A464),"",VLOOKUP(A464,'Tabla de equipos'!$B$3:$D$107,3,FALSE))</f>
        <v/>
      </c>
      <c r="J464" s="106" t="str">
        <f t="shared" si="7"/>
        <v/>
      </c>
    </row>
    <row r="465" spans="5:10" x14ac:dyDescent="0.2">
      <c r="E465" s="128" t="str">
        <f>IF(ISBLANK(A465),"",VLOOKUP(A465,'Tabla de equipos'!$B$3:$D$107,3,FALSE))</f>
        <v/>
      </c>
      <c r="J465" s="106" t="str">
        <f t="shared" si="7"/>
        <v/>
      </c>
    </row>
    <row r="466" spans="5:10" x14ac:dyDescent="0.2">
      <c r="E466" s="128" t="str">
        <f>IF(ISBLANK(A466),"",VLOOKUP(A466,'Tabla de equipos'!$B$3:$D$107,3,FALSE))</f>
        <v/>
      </c>
      <c r="J466" s="106" t="str">
        <f t="shared" si="7"/>
        <v/>
      </c>
    </row>
    <row r="467" spans="5:10" x14ac:dyDescent="0.2">
      <c r="E467" s="128" t="str">
        <f>IF(ISBLANK(A467),"",VLOOKUP(A467,'Tabla de equipos'!$B$3:$D$107,3,FALSE))</f>
        <v/>
      </c>
      <c r="J467" s="106" t="str">
        <f t="shared" si="7"/>
        <v/>
      </c>
    </row>
    <row r="468" spans="5:10" x14ac:dyDescent="0.2">
      <c r="E468" s="128" t="str">
        <f>IF(ISBLANK(A468),"",VLOOKUP(A468,'Tabla de equipos'!$B$3:$D$107,3,FALSE))</f>
        <v/>
      </c>
      <c r="J468" s="106" t="str">
        <f t="shared" si="7"/>
        <v/>
      </c>
    </row>
    <row r="469" spans="5:10" x14ac:dyDescent="0.2">
      <c r="E469" s="128" t="str">
        <f>IF(ISBLANK(A469),"",VLOOKUP(A469,'Tabla de equipos'!$B$3:$D$107,3,FALSE))</f>
        <v/>
      </c>
      <c r="J469" s="106" t="str">
        <f t="shared" si="7"/>
        <v/>
      </c>
    </row>
    <row r="470" spans="5:10" x14ac:dyDescent="0.2">
      <c r="E470" s="128" t="str">
        <f>IF(ISBLANK(A470),"",VLOOKUP(A470,'Tabla de equipos'!$B$3:$D$107,3,FALSE))</f>
        <v/>
      </c>
      <c r="J470" s="106" t="str">
        <f t="shared" si="7"/>
        <v/>
      </c>
    </row>
    <row r="471" spans="5:10" x14ac:dyDescent="0.2">
      <c r="E471" s="128" t="str">
        <f>IF(ISBLANK(A471),"",VLOOKUP(A471,'Tabla de equipos'!$B$3:$D$107,3,FALSE))</f>
        <v/>
      </c>
      <c r="J471" s="106" t="str">
        <f t="shared" si="7"/>
        <v/>
      </c>
    </row>
    <row r="472" spans="5:10" x14ac:dyDescent="0.2">
      <c r="E472" s="128" t="str">
        <f>IF(ISBLANK(A472),"",VLOOKUP(A472,'Tabla de equipos'!$B$3:$D$107,3,FALSE))</f>
        <v/>
      </c>
      <c r="J472" s="106" t="str">
        <f t="shared" si="7"/>
        <v/>
      </c>
    </row>
    <row r="473" spans="5:10" x14ac:dyDescent="0.2">
      <c r="E473" s="128" t="str">
        <f>IF(ISBLANK(A473),"",VLOOKUP(A473,'Tabla de equipos'!$B$3:$D$107,3,FALSE))</f>
        <v/>
      </c>
      <c r="J473" s="106" t="str">
        <f t="shared" si="7"/>
        <v/>
      </c>
    </row>
    <row r="474" spans="5:10" x14ac:dyDescent="0.2">
      <c r="E474" s="128" t="str">
        <f>IF(ISBLANK(A474),"",VLOOKUP(A474,'Tabla de equipos'!$B$3:$D$107,3,FALSE))</f>
        <v/>
      </c>
      <c r="J474" s="106" t="str">
        <f t="shared" si="7"/>
        <v/>
      </c>
    </row>
    <row r="475" spans="5:10" x14ac:dyDescent="0.2">
      <c r="E475" s="128" t="str">
        <f>IF(ISBLANK(A475),"",VLOOKUP(A475,'Tabla de equipos'!$B$3:$D$107,3,FALSE))</f>
        <v/>
      </c>
      <c r="J475" s="106" t="str">
        <f t="shared" si="7"/>
        <v/>
      </c>
    </row>
    <row r="476" spans="5:10" x14ac:dyDescent="0.2">
      <c r="E476" s="128" t="str">
        <f>IF(ISBLANK(A476),"",VLOOKUP(A476,'Tabla de equipos'!$B$3:$D$107,3,FALSE))</f>
        <v/>
      </c>
      <c r="J476" s="106" t="str">
        <f t="shared" si="7"/>
        <v/>
      </c>
    </row>
    <row r="477" spans="5:10" x14ac:dyDescent="0.2">
      <c r="E477" s="128" t="str">
        <f>IF(ISBLANK(A477),"",VLOOKUP(A477,'Tabla de equipos'!$B$3:$D$107,3,FALSE))</f>
        <v/>
      </c>
      <c r="J477" s="106" t="str">
        <f t="shared" si="7"/>
        <v/>
      </c>
    </row>
    <row r="478" spans="5:10" x14ac:dyDescent="0.2">
      <c r="E478" s="128" t="str">
        <f>IF(ISBLANK(A478),"",VLOOKUP(A478,'Tabla de equipos'!$B$3:$D$107,3,FALSE))</f>
        <v/>
      </c>
      <c r="J478" s="106" t="str">
        <f t="shared" si="7"/>
        <v/>
      </c>
    </row>
    <row r="479" spans="5:10" x14ac:dyDescent="0.2">
      <c r="E479" s="128" t="str">
        <f>IF(ISBLANK(A479),"",VLOOKUP(A479,'Tabla de equipos'!$B$3:$D$107,3,FALSE))</f>
        <v/>
      </c>
      <c r="J479" s="106" t="str">
        <f t="shared" si="7"/>
        <v/>
      </c>
    </row>
    <row r="480" spans="5:10" x14ac:dyDescent="0.2">
      <c r="E480" s="128" t="str">
        <f>IF(ISBLANK(A480),"",VLOOKUP(A480,'Tabla de equipos'!$B$3:$D$107,3,FALSE))</f>
        <v/>
      </c>
      <c r="J480" s="106" t="str">
        <f t="shared" si="7"/>
        <v/>
      </c>
    </row>
    <row r="481" spans="5:10" x14ac:dyDescent="0.2">
      <c r="E481" s="128" t="str">
        <f>IF(ISBLANK(A481),"",VLOOKUP(A481,'Tabla de equipos'!$B$3:$D$107,3,FALSE))</f>
        <v/>
      </c>
      <c r="J481" s="106" t="str">
        <f t="shared" si="7"/>
        <v/>
      </c>
    </row>
    <row r="482" spans="5:10" x14ac:dyDescent="0.2">
      <c r="E482" s="128" t="str">
        <f>IF(ISBLANK(A482),"",VLOOKUP(A482,'Tabla de equipos'!$B$3:$D$107,3,FALSE))</f>
        <v/>
      </c>
      <c r="J482" s="106" t="str">
        <f t="shared" si="7"/>
        <v/>
      </c>
    </row>
    <row r="483" spans="5:10" x14ac:dyDescent="0.2">
      <c r="E483" s="128" t="str">
        <f>IF(ISBLANK(A483),"",VLOOKUP(A483,'Tabla de equipos'!$B$3:$D$107,3,FALSE))</f>
        <v/>
      </c>
      <c r="J483" s="106" t="str">
        <f t="shared" si="7"/>
        <v/>
      </c>
    </row>
    <row r="484" spans="5:10" x14ac:dyDescent="0.2">
      <c r="E484" s="128" t="str">
        <f>IF(ISBLANK(A484),"",VLOOKUP(A484,'Tabla de equipos'!$B$3:$D$107,3,FALSE))</f>
        <v/>
      </c>
      <c r="J484" s="106" t="str">
        <f t="shared" si="7"/>
        <v/>
      </c>
    </row>
    <row r="485" spans="5:10" x14ac:dyDescent="0.2">
      <c r="E485" s="128" t="str">
        <f>IF(ISBLANK(A485),"",VLOOKUP(A485,'Tabla de equipos'!$B$3:$D$107,3,FALSE))</f>
        <v/>
      </c>
      <c r="J485" s="106" t="str">
        <f t="shared" si="7"/>
        <v/>
      </c>
    </row>
    <row r="486" spans="5:10" x14ac:dyDescent="0.2">
      <c r="E486" s="128" t="str">
        <f>IF(ISBLANK(A486),"",VLOOKUP(A486,'Tabla de equipos'!$B$3:$D$107,3,FALSE))</f>
        <v/>
      </c>
      <c r="J486" s="106" t="str">
        <f t="shared" si="7"/>
        <v/>
      </c>
    </row>
    <row r="487" spans="5:10" x14ac:dyDescent="0.2">
      <c r="E487" s="128" t="str">
        <f>IF(ISBLANK(A487),"",VLOOKUP(A487,'Tabla de equipos'!$B$3:$D$107,3,FALSE))</f>
        <v/>
      </c>
      <c r="J487" s="106" t="str">
        <f t="shared" si="7"/>
        <v/>
      </c>
    </row>
    <row r="488" spans="5:10" x14ac:dyDescent="0.2">
      <c r="E488" s="128" t="str">
        <f>IF(ISBLANK(A488),"",VLOOKUP(A488,'Tabla de equipos'!$B$3:$D$107,3,FALSE))</f>
        <v/>
      </c>
      <c r="J488" s="106" t="str">
        <f t="shared" si="7"/>
        <v/>
      </c>
    </row>
    <row r="489" spans="5:10" x14ac:dyDescent="0.2">
      <c r="E489" s="128" t="str">
        <f>IF(ISBLANK(A489),"",VLOOKUP(A489,'Tabla de equipos'!$B$3:$D$107,3,FALSE))</f>
        <v/>
      </c>
      <c r="J489" s="106" t="str">
        <f t="shared" si="7"/>
        <v/>
      </c>
    </row>
    <row r="490" spans="5:10" x14ac:dyDescent="0.2">
      <c r="E490" s="128" t="str">
        <f>IF(ISBLANK(A490),"",VLOOKUP(A490,'Tabla de equipos'!$B$3:$D$107,3,FALSE))</f>
        <v/>
      </c>
      <c r="J490" s="106" t="str">
        <f t="shared" si="7"/>
        <v/>
      </c>
    </row>
    <row r="491" spans="5:10" x14ac:dyDescent="0.2">
      <c r="E491" s="128" t="str">
        <f>IF(ISBLANK(A491),"",VLOOKUP(A491,'Tabla de equipos'!$B$3:$D$107,3,FALSE))</f>
        <v/>
      </c>
      <c r="J491" s="106" t="str">
        <f t="shared" si="7"/>
        <v/>
      </c>
    </row>
    <row r="492" spans="5:10" x14ac:dyDescent="0.2">
      <c r="E492" s="128" t="str">
        <f>IF(ISBLANK(A492),"",VLOOKUP(A492,'Tabla de equipos'!$B$3:$D$107,3,FALSE))</f>
        <v/>
      </c>
      <c r="J492" s="106" t="str">
        <f t="shared" si="7"/>
        <v/>
      </c>
    </row>
    <row r="493" spans="5:10" x14ac:dyDescent="0.2">
      <c r="E493" s="128" t="str">
        <f>IF(ISBLANK(A493),"",VLOOKUP(A493,'Tabla de equipos'!$B$3:$D$107,3,FALSE))</f>
        <v/>
      </c>
      <c r="J493" s="106" t="str">
        <f t="shared" si="7"/>
        <v/>
      </c>
    </row>
    <row r="494" spans="5:10" x14ac:dyDescent="0.2">
      <c r="E494" s="128" t="str">
        <f>IF(ISBLANK(A494),"",VLOOKUP(A494,'Tabla de equipos'!$B$3:$D$107,3,FALSE))</f>
        <v/>
      </c>
      <c r="J494" s="106" t="str">
        <f t="shared" si="7"/>
        <v/>
      </c>
    </row>
    <row r="495" spans="5:10" x14ac:dyDescent="0.2">
      <c r="E495" s="128" t="str">
        <f>IF(ISBLANK(A495),"",VLOOKUP(A495,'Tabla de equipos'!$B$3:$D$107,3,FALSE))</f>
        <v/>
      </c>
      <c r="J495" s="106" t="str">
        <f t="shared" si="7"/>
        <v/>
      </c>
    </row>
    <row r="496" spans="5:10" x14ac:dyDescent="0.2">
      <c r="E496" s="128" t="str">
        <f>IF(ISBLANK(A496),"",VLOOKUP(A496,'Tabla de equipos'!$B$3:$D$107,3,FALSE))</f>
        <v/>
      </c>
      <c r="J496" s="106" t="str">
        <f t="shared" si="7"/>
        <v/>
      </c>
    </row>
    <row r="497" spans="5:10" x14ac:dyDescent="0.2">
      <c r="E497" s="128" t="str">
        <f>IF(ISBLANK(A497),"",VLOOKUP(A497,'Tabla de equipos'!$B$3:$D$107,3,FALSE))</f>
        <v/>
      </c>
      <c r="J497" s="106" t="str">
        <f t="shared" si="7"/>
        <v/>
      </c>
    </row>
    <row r="498" spans="5:10" x14ac:dyDescent="0.2">
      <c r="E498" s="128" t="str">
        <f>IF(ISBLANK(A498),"",VLOOKUP(A498,'Tabla de equipos'!$B$3:$D$107,3,FALSE))</f>
        <v/>
      </c>
      <c r="J498" s="106" t="str">
        <f t="shared" si="7"/>
        <v/>
      </c>
    </row>
    <row r="499" spans="5:10" x14ac:dyDescent="0.2">
      <c r="E499" s="128" t="str">
        <f>IF(ISBLANK(A499),"",VLOOKUP(A499,'Tabla de equipos'!$B$3:$D$107,3,FALSE))</f>
        <v/>
      </c>
      <c r="J499" s="106" t="str">
        <f t="shared" si="7"/>
        <v/>
      </c>
    </row>
    <row r="500" spans="5:10" x14ac:dyDescent="0.2">
      <c r="E500" s="128" t="str">
        <f>IF(ISBLANK(A500),"",VLOOKUP(A500,'Tabla de equipos'!$B$3:$D$107,3,FALSE))</f>
        <v/>
      </c>
      <c r="J500" s="106" t="str">
        <f t="shared" si="7"/>
        <v/>
      </c>
    </row>
    <row r="501" spans="5:10" x14ac:dyDescent="0.2">
      <c r="E501" s="128" t="str">
        <f>IF(ISBLANK(A501),"",VLOOKUP(A501,'Tabla de equipos'!$B$3:$D$107,3,FALSE))</f>
        <v/>
      </c>
      <c r="J501" s="106" t="str">
        <f t="shared" si="7"/>
        <v/>
      </c>
    </row>
    <row r="502" spans="5:10" x14ac:dyDescent="0.2">
      <c r="E502" s="128" t="str">
        <f>IF(ISBLANK(A502),"",VLOOKUP(A502,'Tabla de equipos'!$B$3:$D$107,3,FALSE))</f>
        <v/>
      </c>
      <c r="J502" s="106" t="str">
        <f t="shared" si="7"/>
        <v/>
      </c>
    </row>
    <row r="503" spans="5:10" x14ac:dyDescent="0.2">
      <c r="E503" s="128" t="str">
        <f>IF(ISBLANK(A503),"",VLOOKUP(A503,'Tabla de equipos'!$B$3:$D$107,3,FALSE))</f>
        <v/>
      </c>
      <c r="J503" s="106" t="str">
        <f t="shared" si="7"/>
        <v/>
      </c>
    </row>
    <row r="504" spans="5:10" x14ac:dyDescent="0.2">
      <c r="E504" s="128" t="str">
        <f>IF(ISBLANK(A504),"",VLOOKUP(A504,'Tabla de equipos'!$B$3:$D$107,3,FALSE))</f>
        <v/>
      </c>
      <c r="J504" s="106" t="str">
        <f t="shared" si="7"/>
        <v/>
      </c>
    </row>
    <row r="505" spans="5:10" x14ac:dyDescent="0.2">
      <c r="E505" s="128" t="str">
        <f>IF(ISBLANK(A505),"",VLOOKUP(A505,'Tabla de equipos'!$B$3:$D$107,3,FALSE))</f>
        <v/>
      </c>
      <c r="J505" s="106" t="str">
        <f t="shared" si="7"/>
        <v/>
      </c>
    </row>
    <row r="506" spans="5:10" x14ac:dyDescent="0.2">
      <c r="E506" s="128" t="str">
        <f>IF(ISBLANK(A506),"",VLOOKUP(A506,'Tabla de equipos'!$B$3:$D$107,3,FALSE))</f>
        <v/>
      </c>
      <c r="J506" s="106" t="str">
        <f t="shared" si="7"/>
        <v/>
      </c>
    </row>
    <row r="507" spans="5:10" x14ac:dyDescent="0.2">
      <c r="E507" s="128" t="str">
        <f>IF(ISBLANK(A507),"",VLOOKUP(A507,'Tabla de equipos'!$B$3:$D$107,3,FALSE))</f>
        <v/>
      </c>
      <c r="J507" s="106" t="str">
        <f t="shared" si="7"/>
        <v/>
      </c>
    </row>
    <row r="508" spans="5:10" x14ac:dyDescent="0.2">
      <c r="E508" s="128" t="str">
        <f>IF(ISBLANK(A508),"",VLOOKUP(A508,'Tabla de equipos'!$B$3:$D$107,3,FALSE))</f>
        <v/>
      </c>
      <c r="J508" s="106" t="str">
        <f t="shared" si="7"/>
        <v/>
      </c>
    </row>
    <row r="509" spans="5:10" x14ac:dyDescent="0.2">
      <c r="E509" s="128" t="str">
        <f>IF(ISBLANK(A509),"",VLOOKUP(A509,'Tabla de equipos'!$B$3:$D$107,3,FALSE))</f>
        <v/>
      </c>
      <c r="J509" s="106" t="str">
        <f t="shared" si="7"/>
        <v/>
      </c>
    </row>
    <row r="510" spans="5:10" x14ac:dyDescent="0.2">
      <c r="E510" s="128" t="str">
        <f>IF(ISBLANK(A510),"",VLOOKUP(A510,'Tabla de equipos'!$B$3:$D$107,3,FALSE))</f>
        <v/>
      </c>
      <c r="J510" s="106" t="str">
        <f t="shared" si="7"/>
        <v/>
      </c>
    </row>
    <row r="511" spans="5:10" x14ac:dyDescent="0.2">
      <c r="E511" s="128" t="str">
        <f>IF(ISBLANK(A511),"",VLOOKUP(A511,'Tabla de equipos'!$B$3:$D$107,3,FALSE))</f>
        <v/>
      </c>
      <c r="J511" s="106" t="str">
        <f t="shared" si="7"/>
        <v/>
      </c>
    </row>
    <row r="512" spans="5:10" x14ac:dyDescent="0.2">
      <c r="E512" s="128" t="str">
        <f>IF(ISBLANK(A512),"",VLOOKUP(A512,'Tabla de equipos'!$B$3:$D$107,3,FALSE))</f>
        <v/>
      </c>
      <c r="J512" s="106" t="str">
        <f t="shared" si="7"/>
        <v/>
      </c>
    </row>
    <row r="513" spans="5:10" x14ac:dyDescent="0.2">
      <c r="E513" s="128" t="str">
        <f>IF(ISBLANK(A513),"",VLOOKUP(A513,'Tabla de equipos'!$B$3:$D$107,3,FALSE))</f>
        <v/>
      </c>
      <c r="J513" s="106" t="str">
        <f t="shared" si="7"/>
        <v/>
      </c>
    </row>
    <row r="514" spans="5:10" x14ac:dyDescent="0.2">
      <c r="E514" s="128" t="str">
        <f>IF(ISBLANK(A514),"",VLOOKUP(A514,'Tabla de equipos'!$B$3:$D$107,3,FALSE))</f>
        <v/>
      </c>
      <c r="J514" s="106" t="str">
        <f t="shared" si="7"/>
        <v/>
      </c>
    </row>
    <row r="515" spans="5:10" x14ac:dyDescent="0.2">
      <c r="E515" s="128" t="str">
        <f>IF(ISBLANK(A515),"",VLOOKUP(A515,'Tabla de equipos'!$B$3:$D$107,3,FALSE))</f>
        <v/>
      </c>
      <c r="J515" s="106" t="str">
        <f t="shared" si="7"/>
        <v/>
      </c>
    </row>
    <row r="516" spans="5:10" x14ac:dyDescent="0.2">
      <c r="E516" s="128" t="str">
        <f>IF(ISBLANK(A516),"",VLOOKUP(A516,'Tabla de equipos'!$B$3:$D$107,3,FALSE))</f>
        <v/>
      </c>
      <c r="J516" s="106" t="str">
        <f t="shared" si="7"/>
        <v/>
      </c>
    </row>
    <row r="517" spans="5:10" x14ac:dyDescent="0.2">
      <c r="E517" s="128" t="str">
        <f>IF(ISBLANK(A517),"",VLOOKUP(A517,'Tabla de equipos'!$B$3:$D$107,3,FALSE))</f>
        <v/>
      </c>
      <c r="J517" s="106" t="str">
        <f t="shared" ref="J517:J580" si="8">IF(AND(A517="",G517=0),"",IF(AND(G517&gt;0,A517=""),"Falta elegir equipo/producto",IF(AND(A517&lt;&gt;"",G517=""),"falta incluir unidades",IF(AND(A517&lt;&gt;"",G517&gt;0,B517=""),"Falta incluir Tipo de Exceptuación",IF(AND(A517&lt;&gt;"",B517&lt;&gt;"",C517="",G517&gt;0),"Falta Incluir Nombre del Beneficiario","No olvidar adjuntar factura de la exceptuación")))))</f>
        <v/>
      </c>
    </row>
    <row r="518" spans="5:10" x14ac:dyDescent="0.2">
      <c r="E518" s="128" t="str">
        <f>IF(ISBLANK(A518),"",VLOOKUP(A518,'Tabla de equipos'!$B$3:$D$107,3,FALSE))</f>
        <v/>
      </c>
      <c r="J518" s="106" t="str">
        <f t="shared" si="8"/>
        <v/>
      </c>
    </row>
    <row r="519" spans="5:10" x14ac:dyDescent="0.2">
      <c r="E519" s="128" t="str">
        <f>IF(ISBLANK(A519),"",VLOOKUP(A519,'Tabla de equipos'!$B$3:$D$107,3,FALSE))</f>
        <v/>
      </c>
      <c r="J519" s="106" t="str">
        <f t="shared" si="8"/>
        <v/>
      </c>
    </row>
    <row r="520" spans="5:10" x14ac:dyDescent="0.2">
      <c r="E520" s="128" t="str">
        <f>IF(ISBLANK(A520),"",VLOOKUP(A520,'Tabla de equipos'!$B$3:$D$107,3,FALSE))</f>
        <v/>
      </c>
      <c r="J520" s="106" t="str">
        <f t="shared" si="8"/>
        <v/>
      </c>
    </row>
    <row r="521" spans="5:10" x14ac:dyDescent="0.2">
      <c r="E521" s="128" t="str">
        <f>IF(ISBLANK(A521),"",VLOOKUP(A521,'Tabla de equipos'!$B$3:$D$107,3,FALSE))</f>
        <v/>
      </c>
      <c r="J521" s="106" t="str">
        <f t="shared" si="8"/>
        <v/>
      </c>
    </row>
    <row r="522" spans="5:10" x14ac:dyDescent="0.2">
      <c r="E522" s="128" t="str">
        <f>IF(ISBLANK(A522),"",VLOOKUP(A522,'Tabla de equipos'!$B$3:$D$107,3,FALSE))</f>
        <v/>
      </c>
      <c r="J522" s="106" t="str">
        <f t="shared" si="8"/>
        <v/>
      </c>
    </row>
    <row r="523" spans="5:10" x14ac:dyDescent="0.2">
      <c r="E523" s="128" t="str">
        <f>IF(ISBLANK(A523),"",VLOOKUP(A523,'Tabla de equipos'!$B$3:$D$107,3,FALSE))</f>
        <v/>
      </c>
      <c r="J523" s="106" t="str">
        <f t="shared" si="8"/>
        <v/>
      </c>
    </row>
    <row r="524" spans="5:10" x14ac:dyDescent="0.2">
      <c r="E524" s="128" t="str">
        <f>IF(ISBLANK(A524),"",VLOOKUP(A524,'Tabla de equipos'!$B$3:$D$107,3,FALSE))</f>
        <v/>
      </c>
      <c r="J524" s="106" t="str">
        <f t="shared" si="8"/>
        <v/>
      </c>
    </row>
    <row r="525" spans="5:10" x14ac:dyDescent="0.2">
      <c r="E525" s="128" t="str">
        <f>IF(ISBLANK(A525),"",VLOOKUP(A525,'Tabla de equipos'!$B$3:$D$107,3,FALSE))</f>
        <v/>
      </c>
      <c r="J525" s="106" t="str">
        <f t="shared" si="8"/>
        <v/>
      </c>
    </row>
    <row r="526" spans="5:10" x14ac:dyDescent="0.2">
      <c r="E526" s="128" t="str">
        <f>IF(ISBLANK(A526),"",VLOOKUP(A526,'Tabla de equipos'!$B$3:$D$107,3,FALSE))</f>
        <v/>
      </c>
      <c r="J526" s="106" t="str">
        <f t="shared" si="8"/>
        <v/>
      </c>
    </row>
    <row r="527" spans="5:10" x14ac:dyDescent="0.2">
      <c r="E527" s="128" t="str">
        <f>IF(ISBLANK(A527),"",VLOOKUP(A527,'Tabla de equipos'!$B$3:$D$107,3,FALSE))</f>
        <v/>
      </c>
      <c r="J527" s="106" t="str">
        <f t="shared" si="8"/>
        <v/>
      </c>
    </row>
    <row r="528" spans="5:10" x14ac:dyDescent="0.2">
      <c r="E528" s="128" t="str">
        <f>IF(ISBLANK(A528),"",VLOOKUP(A528,'Tabla de equipos'!$B$3:$D$107,3,FALSE))</f>
        <v/>
      </c>
      <c r="J528" s="106" t="str">
        <f t="shared" si="8"/>
        <v/>
      </c>
    </row>
    <row r="529" spans="5:10" x14ac:dyDescent="0.2">
      <c r="E529" s="128" t="str">
        <f>IF(ISBLANK(A529),"",VLOOKUP(A529,'Tabla de equipos'!$B$3:$D$107,3,FALSE))</f>
        <v/>
      </c>
      <c r="J529" s="106" t="str">
        <f t="shared" si="8"/>
        <v/>
      </c>
    </row>
    <row r="530" spans="5:10" x14ac:dyDescent="0.2">
      <c r="E530" s="128" t="str">
        <f>IF(ISBLANK(A530),"",VLOOKUP(A530,'Tabla de equipos'!$B$3:$D$107,3,FALSE))</f>
        <v/>
      </c>
      <c r="J530" s="106" t="str">
        <f t="shared" si="8"/>
        <v/>
      </c>
    </row>
    <row r="531" spans="5:10" x14ac:dyDescent="0.2">
      <c r="E531" s="128" t="str">
        <f>IF(ISBLANK(A531),"",VLOOKUP(A531,'Tabla de equipos'!$B$3:$D$107,3,FALSE))</f>
        <v/>
      </c>
      <c r="J531" s="106" t="str">
        <f t="shared" si="8"/>
        <v/>
      </c>
    </row>
    <row r="532" spans="5:10" x14ac:dyDescent="0.2">
      <c r="E532" s="128" t="str">
        <f>IF(ISBLANK(A532),"",VLOOKUP(A532,'Tabla de equipos'!$B$3:$D$107,3,FALSE))</f>
        <v/>
      </c>
      <c r="J532" s="106" t="str">
        <f t="shared" si="8"/>
        <v/>
      </c>
    </row>
    <row r="533" spans="5:10" x14ac:dyDescent="0.2">
      <c r="E533" s="128" t="str">
        <f>IF(ISBLANK(A533),"",VLOOKUP(A533,'Tabla de equipos'!$B$3:$D$107,3,FALSE))</f>
        <v/>
      </c>
      <c r="J533" s="106" t="str">
        <f t="shared" si="8"/>
        <v/>
      </c>
    </row>
    <row r="534" spans="5:10" x14ac:dyDescent="0.2">
      <c r="E534" s="128" t="str">
        <f>IF(ISBLANK(A534),"",VLOOKUP(A534,'Tabla de equipos'!$B$3:$D$107,3,FALSE))</f>
        <v/>
      </c>
      <c r="J534" s="106" t="str">
        <f t="shared" si="8"/>
        <v/>
      </c>
    </row>
    <row r="535" spans="5:10" x14ac:dyDescent="0.2">
      <c r="E535" s="128" t="str">
        <f>IF(ISBLANK(A535),"",VLOOKUP(A535,'Tabla de equipos'!$B$3:$D$107,3,FALSE))</f>
        <v/>
      </c>
      <c r="J535" s="106" t="str">
        <f t="shared" si="8"/>
        <v/>
      </c>
    </row>
    <row r="536" spans="5:10" x14ac:dyDescent="0.2">
      <c r="E536" s="128" t="str">
        <f>IF(ISBLANK(A536),"",VLOOKUP(A536,'Tabla de equipos'!$B$3:$D$107,3,FALSE))</f>
        <v/>
      </c>
      <c r="J536" s="106" t="str">
        <f t="shared" si="8"/>
        <v/>
      </c>
    </row>
    <row r="537" spans="5:10" x14ac:dyDescent="0.2">
      <c r="E537" s="128" t="str">
        <f>IF(ISBLANK(A537),"",VLOOKUP(A537,'Tabla de equipos'!$B$3:$D$107,3,FALSE))</f>
        <v/>
      </c>
      <c r="J537" s="106" t="str">
        <f t="shared" si="8"/>
        <v/>
      </c>
    </row>
    <row r="538" spans="5:10" x14ac:dyDescent="0.2">
      <c r="E538" s="128" t="str">
        <f>IF(ISBLANK(A538),"",VLOOKUP(A538,'Tabla de equipos'!$B$3:$D$107,3,FALSE))</f>
        <v/>
      </c>
      <c r="J538" s="106" t="str">
        <f t="shared" si="8"/>
        <v/>
      </c>
    </row>
    <row r="539" spans="5:10" x14ac:dyDescent="0.2">
      <c r="E539" s="128" t="str">
        <f>IF(ISBLANK(A539),"",VLOOKUP(A539,'Tabla de equipos'!$B$3:$D$107,3,FALSE))</f>
        <v/>
      </c>
      <c r="J539" s="106" t="str">
        <f t="shared" si="8"/>
        <v/>
      </c>
    </row>
    <row r="540" spans="5:10" x14ac:dyDescent="0.2">
      <c r="E540" s="128" t="str">
        <f>IF(ISBLANK(A540),"",VLOOKUP(A540,'Tabla de equipos'!$B$3:$D$107,3,FALSE))</f>
        <v/>
      </c>
      <c r="J540" s="106" t="str">
        <f t="shared" si="8"/>
        <v/>
      </c>
    </row>
    <row r="541" spans="5:10" x14ac:dyDescent="0.2">
      <c r="E541" s="128" t="str">
        <f>IF(ISBLANK(A541),"",VLOOKUP(A541,'Tabla de equipos'!$B$3:$D$107,3,FALSE))</f>
        <v/>
      </c>
      <c r="J541" s="106" t="str">
        <f t="shared" si="8"/>
        <v/>
      </c>
    </row>
    <row r="542" spans="5:10" x14ac:dyDescent="0.2">
      <c r="E542" s="128" t="str">
        <f>IF(ISBLANK(A542),"",VLOOKUP(A542,'Tabla de equipos'!$B$3:$D$107,3,FALSE))</f>
        <v/>
      </c>
      <c r="J542" s="106" t="str">
        <f t="shared" si="8"/>
        <v/>
      </c>
    </row>
    <row r="543" spans="5:10" x14ac:dyDescent="0.2">
      <c r="E543" s="128" t="str">
        <f>IF(ISBLANK(A543),"",VLOOKUP(A543,'Tabla de equipos'!$B$3:$D$107,3,FALSE))</f>
        <v/>
      </c>
      <c r="J543" s="106" t="str">
        <f t="shared" si="8"/>
        <v/>
      </c>
    </row>
    <row r="544" spans="5:10" x14ac:dyDescent="0.2">
      <c r="E544" s="128" t="str">
        <f>IF(ISBLANK(A544),"",VLOOKUP(A544,'Tabla de equipos'!$B$3:$D$107,3,FALSE))</f>
        <v/>
      </c>
      <c r="J544" s="106" t="str">
        <f t="shared" si="8"/>
        <v/>
      </c>
    </row>
    <row r="545" spans="5:10" x14ac:dyDescent="0.2">
      <c r="E545" s="128" t="str">
        <f>IF(ISBLANK(A545),"",VLOOKUP(A545,'Tabla de equipos'!$B$3:$D$107,3,FALSE))</f>
        <v/>
      </c>
      <c r="J545" s="106" t="str">
        <f t="shared" si="8"/>
        <v/>
      </c>
    </row>
    <row r="546" spans="5:10" x14ac:dyDescent="0.2">
      <c r="E546" s="128" t="str">
        <f>IF(ISBLANK(A546),"",VLOOKUP(A546,'Tabla de equipos'!$B$3:$D$107,3,FALSE))</f>
        <v/>
      </c>
      <c r="J546" s="106" t="str">
        <f t="shared" si="8"/>
        <v/>
      </c>
    </row>
    <row r="547" spans="5:10" x14ac:dyDescent="0.2">
      <c r="E547" s="128" t="str">
        <f>IF(ISBLANK(A547),"",VLOOKUP(A547,'Tabla de equipos'!$B$3:$D$107,3,FALSE))</f>
        <v/>
      </c>
      <c r="J547" s="106" t="str">
        <f t="shared" si="8"/>
        <v/>
      </c>
    </row>
    <row r="548" spans="5:10" x14ac:dyDescent="0.2">
      <c r="E548" s="128" t="str">
        <f>IF(ISBLANK(A548),"",VLOOKUP(A548,'Tabla de equipos'!$B$3:$D$107,3,FALSE))</f>
        <v/>
      </c>
      <c r="J548" s="106" t="str">
        <f t="shared" si="8"/>
        <v/>
      </c>
    </row>
    <row r="549" spans="5:10" x14ac:dyDescent="0.2">
      <c r="E549" s="128" t="str">
        <f>IF(ISBLANK(A549),"",VLOOKUP(A549,'Tabla de equipos'!$B$3:$D$107,3,FALSE))</f>
        <v/>
      </c>
      <c r="J549" s="106" t="str">
        <f t="shared" si="8"/>
        <v/>
      </c>
    </row>
    <row r="550" spans="5:10" x14ac:dyDescent="0.2">
      <c r="E550" s="128" t="str">
        <f>IF(ISBLANK(A550),"",VLOOKUP(A550,'Tabla de equipos'!$B$3:$D$107,3,FALSE))</f>
        <v/>
      </c>
      <c r="J550" s="106" t="str">
        <f t="shared" si="8"/>
        <v/>
      </c>
    </row>
    <row r="551" spans="5:10" x14ac:dyDescent="0.2">
      <c r="E551" s="128" t="str">
        <f>IF(ISBLANK(A551),"",VLOOKUP(A551,'Tabla de equipos'!$B$3:$D$107,3,FALSE))</f>
        <v/>
      </c>
      <c r="J551" s="106" t="str">
        <f t="shared" si="8"/>
        <v/>
      </c>
    </row>
    <row r="552" spans="5:10" x14ac:dyDescent="0.2">
      <c r="E552" s="128" t="str">
        <f>IF(ISBLANK(A552),"",VLOOKUP(A552,'Tabla de equipos'!$B$3:$D$107,3,FALSE))</f>
        <v/>
      </c>
      <c r="J552" s="106" t="str">
        <f t="shared" si="8"/>
        <v/>
      </c>
    </row>
    <row r="553" spans="5:10" x14ac:dyDescent="0.2">
      <c r="E553" s="128" t="str">
        <f>IF(ISBLANK(A553),"",VLOOKUP(A553,'Tabla de equipos'!$B$3:$D$107,3,FALSE))</f>
        <v/>
      </c>
      <c r="J553" s="106" t="str">
        <f t="shared" si="8"/>
        <v/>
      </c>
    </row>
    <row r="554" spans="5:10" x14ac:dyDescent="0.2">
      <c r="E554" s="128" t="str">
        <f>IF(ISBLANK(A554),"",VLOOKUP(A554,'Tabla de equipos'!$B$3:$D$107,3,FALSE))</f>
        <v/>
      </c>
      <c r="J554" s="106" t="str">
        <f t="shared" si="8"/>
        <v/>
      </c>
    </row>
    <row r="555" spans="5:10" x14ac:dyDescent="0.2">
      <c r="E555" s="128" t="str">
        <f>IF(ISBLANK(A555),"",VLOOKUP(A555,'Tabla de equipos'!$B$3:$D$107,3,FALSE))</f>
        <v/>
      </c>
      <c r="J555" s="106" t="str">
        <f t="shared" si="8"/>
        <v/>
      </c>
    </row>
    <row r="556" spans="5:10" x14ac:dyDescent="0.2">
      <c r="E556" s="128" t="str">
        <f>IF(ISBLANK(A556),"",VLOOKUP(A556,'Tabla de equipos'!$B$3:$D$107,3,FALSE))</f>
        <v/>
      </c>
      <c r="J556" s="106" t="str">
        <f t="shared" si="8"/>
        <v/>
      </c>
    </row>
    <row r="557" spans="5:10" x14ac:dyDescent="0.2">
      <c r="E557" s="128" t="str">
        <f>IF(ISBLANK(A557),"",VLOOKUP(A557,'Tabla de equipos'!$B$3:$D$107,3,FALSE))</f>
        <v/>
      </c>
      <c r="J557" s="106" t="str">
        <f t="shared" si="8"/>
        <v/>
      </c>
    </row>
    <row r="558" spans="5:10" x14ac:dyDescent="0.2">
      <c r="E558" s="128" t="str">
        <f>IF(ISBLANK(A558),"",VLOOKUP(A558,'Tabla de equipos'!$B$3:$D$107,3,FALSE))</f>
        <v/>
      </c>
      <c r="J558" s="106" t="str">
        <f t="shared" si="8"/>
        <v/>
      </c>
    </row>
    <row r="559" spans="5:10" x14ac:dyDescent="0.2">
      <c r="E559" s="128" t="str">
        <f>IF(ISBLANK(A559),"",VLOOKUP(A559,'Tabla de equipos'!$B$3:$D$107,3,FALSE))</f>
        <v/>
      </c>
      <c r="J559" s="106" t="str">
        <f t="shared" si="8"/>
        <v/>
      </c>
    </row>
    <row r="560" spans="5:10" x14ac:dyDescent="0.2">
      <c r="E560" s="128" t="str">
        <f>IF(ISBLANK(A560),"",VLOOKUP(A560,'Tabla de equipos'!$B$3:$D$107,3,FALSE))</f>
        <v/>
      </c>
      <c r="J560" s="106" t="str">
        <f t="shared" si="8"/>
        <v/>
      </c>
    </row>
    <row r="561" spans="5:10" x14ac:dyDescent="0.2">
      <c r="E561" s="128" t="str">
        <f>IF(ISBLANK(A561),"",VLOOKUP(A561,'Tabla de equipos'!$B$3:$D$107,3,FALSE))</f>
        <v/>
      </c>
      <c r="J561" s="106" t="str">
        <f t="shared" si="8"/>
        <v/>
      </c>
    </row>
    <row r="562" spans="5:10" x14ac:dyDescent="0.2">
      <c r="E562" s="128" t="str">
        <f>IF(ISBLANK(A562),"",VLOOKUP(A562,'Tabla de equipos'!$B$3:$D$107,3,FALSE))</f>
        <v/>
      </c>
      <c r="J562" s="106" t="str">
        <f t="shared" si="8"/>
        <v/>
      </c>
    </row>
    <row r="563" spans="5:10" x14ac:dyDescent="0.2">
      <c r="E563" s="128" t="str">
        <f>IF(ISBLANK(A563),"",VLOOKUP(A563,'Tabla de equipos'!$B$3:$D$107,3,FALSE))</f>
        <v/>
      </c>
      <c r="J563" s="106" t="str">
        <f t="shared" si="8"/>
        <v/>
      </c>
    </row>
    <row r="564" spans="5:10" x14ac:dyDescent="0.2">
      <c r="E564" s="128" t="str">
        <f>IF(ISBLANK(A564),"",VLOOKUP(A564,'Tabla de equipos'!$B$3:$D$107,3,FALSE))</f>
        <v/>
      </c>
      <c r="J564" s="106" t="str">
        <f t="shared" si="8"/>
        <v/>
      </c>
    </row>
    <row r="565" spans="5:10" x14ac:dyDescent="0.2">
      <c r="E565" s="128" t="str">
        <f>IF(ISBLANK(A565),"",VLOOKUP(A565,'Tabla de equipos'!$B$3:$D$107,3,FALSE))</f>
        <v/>
      </c>
      <c r="J565" s="106" t="str">
        <f t="shared" si="8"/>
        <v/>
      </c>
    </row>
    <row r="566" spans="5:10" x14ac:dyDescent="0.2">
      <c r="E566" s="128" t="str">
        <f>IF(ISBLANK(A566),"",VLOOKUP(A566,'Tabla de equipos'!$B$3:$D$107,3,FALSE))</f>
        <v/>
      </c>
      <c r="J566" s="106" t="str">
        <f t="shared" si="8"/>
        <v/>
      </c>
    </row>
    <row r="567" spans="5:10" x14ac:dyDescent="0.2">
      <c r="E567" s="128" t="str">
        <f>IF(ISBLANK(A567),"",VLOOKUP(A567,'Tabla de equipos'!$B$3:$D$107,3,FALSE))</f>
        <v/>
      </c>
      <c r="J567" s="106" t="str">
        <f t="shared" si="8"/>
        <v/>
      </c>
    </row>
    <row r="568" spans="5:10" x14ac:dyDescent="0.2">
      <c r="E568" s="128" t="str">
        <f>IF(ISBLANK(A568),"",VLOOKUP(A568,'Tabla de equipos'!$B$3:$D$107,3,FALSE))</f>
        <v/>
      </c>
      <c r="J568" s="106" t="str">
        <f t="shared" si="8"/>
        <v/>
      </c>
    </row>
    <row r="569" spans="5:10" x14ac:dyDescent="0.2">
      <c r="E569" s="128" t="str">
        <f>IF(ISBLANK(A569),"",VLOOKUP(A569,'Tabla de equipos'!$B$3:$D$107,3,FALSE))</f>
        <v/>
      </c>
      <c r="J569" s="106" t="str">
        <f t="shared" si="8"/>
        <v/>
      </c>
    </row>
    <row r="570" spans="5:10" x14ac:dyDescent="0.2">
      <c r="E570" s="128" t="str">
        <f>IF(ISBLANK(A570),"",VLOOKUP(A570,'Tabla de equipos'!$B$3:$D$107,3,FALSE))</f>
        <v/>
      </c>
      <c r="J570" s="106" t="str">
        <f t="shared" si="8"/>
        <v/>
      </c>
    </row>
    <row r="571" spans="5:10" x14ac:dyDescent="0.2">
      <c r="E571" s="128" t="str">
        <f>IF(ISBLANK(A571),"",VLOOKUP(A571,'Tabla de equipos'!$B$3:$D$107,3,FALSE))</f>
        <v/>
      </c>
      <c r="J571" s="106" t="str">
        <f t="shared" si="8"/>
        <v/>
      </c>
    </row>
    <row r="572" spans="5:10" x14ac:dyDescent="0.2">
      <c r="E572" s="128" t="str">
        <f>IF(ISBLANK(A572),"",VLOOKUP(A572,'Tabla de equipos'!$B$3:$D$107,3,FALSE))</f>
        <v/>
      </c>
      <c r="J572" s="106" t="str">
        <f t="shared" si="8"/>
        <v/>
      </c>
    </row>
    <row r="573" spans="5:10" x14ac:dyDescent="0.2">
      <c r="E573" s="128" t="str">
        <f>IF(ISBLANK(A573),"",VLOOKUP(A573,'Tabla de equipos'!$B$3:$D$107,3,FALSE))</f>
        <v/>
      </c>
      <c r="J573" s="106" t="str">
        <f t="shared" si="8"/>
        <v/>
      </c>
    </row>
    <row r="574" spans="5:10" x14ac:dyDescent="0.2">
      <c r="E574" s="128" t="str">
        <f>IF(ISBLANK(A574),"",VLOOKUP(A574,'Tabla de equipos'!$B$3:$D$107,3,FALSE))</f>
        <v/>
      </c>
      <c r="J574" s="106" t="str">
        <f t="shared" si="8"/>
        <v/>
      </c>
    </row>
    <row r="575" spans="5:10" x14ac:dyDescent="0.2">
      <c r="E575" s="128" t="str">
        <f>IF(ISBLANK(A575),"",VLOOKUP(A575,'Tabla de equipos'!$B$3:$D$107,3,FALSE))</f>
        <v/>
      </c>
      <c r="J575" s="106" t="str">
        <f t="shared" si="8"/>
        <v/>
      </c>
    </row>
    <row r="576" spans="5:10" x14ac:dyDescent="0.2">
      <c r="E576" s="128" t="str">
        <f>IF(ISBLANK(A576),"",VLOOKUP(A576,'Tabla de equipos'!$B$3:$D$107,3,FALSE))</f>
        <v/>
      </c>
      <c r="J576" s="106" t="str">
        <f t="shared" si="8"/>
        <v/>
      </c>
    </row>
    <row r="577" spans="5:10" x14ac:dyDescent="0.2">
      <c r="E577" s="128" t="str">
        <f>IF(ISBLANK(A577),"",VLOOKUP(A577,'Tabla de equipos'!$B$3:$D$107,3,FALSE))</f>
        <v/>
      </c>
      <c r="J577" s="106" t="str">
        <f t="shared" si="8"/>
        <v/>
      </c>
    </row>
    <row r="578" spans="5:10" x14ac:dyDescent="0.2">
      <c r="E578" s="128" t="str">
        <f>IF(ISBLANK(A578),"",VLOOKUP(A578,'Tabla de equipos'!$B$3:$D$107,3,FALSE))</f>
        <v/>
      </c>
      <c r="J578" s="106" t="str">
        <f t="shared" si="8"/>
        <v/>
      </c>
    </row>
    <row r="579" spans="5:10" x14ac:dyDescent="0.2">
      <c r="E579" s="128" t="str">
        <f>IF(ISBLANK(A579),"",VLOOKUP(A579,'Tabla de equipos'!$B$3:$D$107,3,FALSE))</f>
        <v/>
      </c>
      <c r="J579" s="106" t="str">
        <f t="shared" si="8"/>
        <v/>
      </c>
    </row>
    <row r="580" spans="5:10" x14ac:dyDescent="0.2">
      <c r="E580" s="128" t="str">
        <f>IF(ISBLANK(A580),"",VLOOKUP(A580,'Tabla de equipos'!$B$3:$D$107,3,FALSE))</f>
        <v/>
      </c>
      <c r="J580" s="106" t="str">
        <f t="shared" si="8"/>
        <v/>
      </c>
    </row>
    <row r="581" spans="5:10" x14ac:dyDescent="0.2">
      <c r="E581" s="128" t="str">
        <f>IF(ISBLANK(A581),"",VLOOKUP(A581,'Tabla de equipos'!$B$3:$D$107,3,FALSE))</f>
        <v/>
      </c>
      <c r="J581" s="106" t="str">
        <f t="shared" ref="J581:J644" si="9">IF(AND(A581="",G581=0),"",IF(AND(G581&gt;0,A581=""),"Falta elegir equipo/producto",IF(AND(A581&lt;&gt;"",G581=""),"falta incluir unidades",IF(AND(A581&lt;&gt;"",G581&gt;0,B581=""),"Falta incluir Tipo de Exceptuación",IF(AND(A581&lt;&gt;"",B581&lt;&gt;"",C581="",G581&gt;0),"Falta Incluir Nombre del Beneficiario","No olvidar adjuntar factura de la exceptuación")))))</f>
        <v/>
      </c>
    </row>
    <row r="582" spans="5:10" x14ac:dyDescent="0.2">
      <c r="E582" s="128" t="str">
        <f>IF(ISBLANK(A582),"",VLOOKUP(A582,'Tabla de equipos'!$B$3:$D$107,3,FALSE))</f>
        <v/>
      </c>
      <c r="J582" s="106" t="str">
        <f t="shared" si="9"/>
        <v/>
      </c>
    </row>
    <row r="583" spans="5:10" x14ac:dyDescent="0.2">
      <c r="E583" s="128" t="str">
        <f>IF(ISBLANK(A583),"",VLOOKUP(A583,'Tabla de equipos'!$B$3:$D$107,3,FALSE))</f>
        <v/>
      </c>
      <c r="J583" s="106" t="str">
        <f t="shared" si="9"/>
        <v/>
      </c>
    </row>
    <row r="584" spans="5:10" x14ac:dyDescent="0.2">
      <c r="E584" s="128" t="str">
        <f>IF(ISBLANK(A584),"",VLOOKUP(A584,'Tabla de equipos'!$B$3:$D$107,3,FALSE))</f>
        <v/>
      </c>
      <c r="J584" s="106" t="str">
        <f t="shared" si="9"/>
        <v/>
      </c>
    </row>
    <row r="585" spans="5:10" x14ac:dyDescent="0.2">
      <c r="E585" s="128" t="str">
        <f>IF(ISBLANK(A585),"",VLOOKUP(A585,'Tabla de equipos'!$B$3:$D$107,3,FALSE))</f>
        <v/>
      </c>
      <c r="J585" s="106" t="str">
        <f t="shared" si="9"/>
        <v/>
      </c>
    </row>
    <row r="586" spans="5:10" x14ac:dyDescent="0.2">
      <c r="E586" s="128" t="str">
        <f>IF(ISBLANK(A586),"",VLOOKUP(A586,'Tabla de equipos'!$B$3:$D$107,3,FALSE))</f>
        <v/>
      </c>
      <c r="J586" s="106" t="str">
        <f t="shared" si="9"/>
        <v/>
      </c>
    </row>
    <row r="587" spans="5:10" x14ac:dyDescent="0.2">
      <c r="E587" s="128" t="str">
        <f>IF(ISBLANK(A587),"",VLOOKUP(A587,'Tabla de equipos'!$B$3:$D$107,3,FALSE))</f>
        <v/>
      </c>
      <c r="J587" s="106" t="str">
        <f t="shared" si="9"/>
        <v/>
      </c>
    </row>
    <row r="588" spans="5:10" x14ac:dyDescent="0.2">
      <c r="E588" s="128" t="str">
        <f>IF(ISBLANK(A588),"",VLOOKUP(A588,'Tabla de equipos'!$B$3:$D$107,3,FALSE))</f>
        <v/>
      </c>
      <c r="J588" s="106" t="str">
        <f t="shared" si="9"/>
        <v/>
      </c>
    </row>
    <row r="589" spans="5:10" x14ac:dyDescent="0.2">
      <c r="E589" s="128" t="str">
        <f>IF(ISBLANK(A589),"",VLOOKUP(A589,'Tabla de equipos'!$B$3:$D$107,3,FALSE))</f>
        <v/>
      </c>
      <c r="J589" s="106" t="str">
        <f t="shared" si="9"/>
        <v/>
      </c>
    </row>
    <row r="590" spans="5:10" x14ac:dyDescent="0.2">
      <c r="E590" s="128" t="str">
        <f>IF(ISBLANK(A590),"",VLOOKUP(A590,'Tabla de equipos'!$B$3:$D$107,3,FALSE))</f>
        <v/>
      </c>
      <c r="J590" s="106" t="str">
        <f t="shared" si="9"/>
        <v/>
      </c>
    </row>
    <row r="591" spans="5:10" x14ac:dyDescent="0.2">
      <c r="E591" s="128" t="str">
        <f>IF(ISBLANK(A591),"",VLOOKUP(A591,'Tabla de equipos'!$B$3:$D$107,3,FALSE))</f>
        <v/>
      </c>
      <c r="J591" s="106" t="str">
        <f t="shared" si="9"/>
        <v/>
      </c>
    </row>
    <row r="592" spans="5:10" x14ac:dyDescent="0.2">
      <c r="E592" s="128" t="str">
        <f>IF(ISBLANK(A592),"",VLOOKUP(A592,'Tabla de equipos'!$B$3:$D$107,3,FALSE))</f>
        <v/>
      </c>
      <c r="J592" s="106" t="str">
        <f t="shared" si="9"/>
        <v/>
      </c>
    </row>
    <row r="593" spans="5:10" x14ac:dyDescent="0.2">
      <c r="E593" s="128" t="str">
        <f>IF(ISBLANK(A593),"",VLOOKUP(A593,'Tabla de equipos'!$B$3:$D$107,3,FALSE))</f>
        <v/>
      </c>
      <c r="J593" s="106" t="str">
        <f t="shared" si="9"/>
        <v/>
      </c>
    </row>
    <row r="594" spans="5:10" x14ac:dyDescent="0.2">
      <c r="E594" s="128" t="str">
        <f>IF(ISBLANK(A594),"",VLOOKUP(A594,'Tabla de equipos'!$B$3:$D$107,3,FALSE))</f>
        <v/>
      </c>
      <c r="J594" s="106" t="str">
        <f t="shared" si="9"/>
        <v/>
      </c>
    </row>
    <row r="595" spans="5:10" x14ac:dyDescent="0.2">
      <c r="E595" s="128" t="str">
        <f>IF(ISBLANK(A595),"",VLOOKUP(A595,'Tabla de equipos'!$B$3:$D$107,3,FALSE))</f>
        <v/>
      </c>
      <c r="J595" s="106" t="str">
        <f t="shared" si="9"/>
        <v/>
      </c>
    </row>
    <row r="596" spans="5:10" x14ac:dyDescent="0.2">
      <c r="E596" s="128" t="str">
        <f>IF(ISBLANK(A596),"",VLOOKUP(A596,'Tabla de equipos'!$B$3:$D$107,3,FALSE))</f>
        <v/>
      </c>
      <c r="J596" s="106" t="str">
        <f t="shared" si="9"/>
        <v/>
      </c>
    </row>
    <row r="597" spans="5:10" x14ac:dyDescent="0.2">
      <c r="E597" s="128" t="str">
        <f>IF(ISBLANK(A597),"",VLOOKUP(A597,'Tabla de equipos'!$B$3:$D$107,3,FALSE))</f>
        <v/>
      </c>
      <c r="J597" s="106" t="str">
        <f t="shared" si="9"/>
        <v/>
      </c>
    </row>
    <row r="598" spans="5:10" x14ac:dyDescent="0.2">
      <c r="E598" s="128" t="str">
        <f>IF(ISBLANK(A598),"",VLOOKUP(A598,'Tabla de equipos'!$B$3:$D$107,3,FALSE))</f>
        <v/>
      </c>
      <c r="J598" s="106" t="str">
        <f t="shared" si="9"/>
        <v/>
      </c>
    </row>
    <row r="599" spans="5:10" x14ac:dyDescent="0.2">
      <c r="E599" s="128" t="str">
        <f>IF(ISBLANK(A599),"",VLOOKUP(A599,'Tabla de equipos'!$B$3:$D$107,3,FALSE))</f>
        <v/>
      </c>
      <c r="J599" s="106" t="str">
        <f t="shared" si="9"/>
        <v/>
      </c>
    </row>
    <row r="600" spans="5:10" x14ac:dyDescent="0.2">
      <c r="E600" s="128" t="str">
        <f>IF(ISBLANK(A600),"",VLOOKUP(A600,'Tabla de equipos'!$B$3:$D$107,3,FALSE))</f>
        <v/>
      </c>
      <c r="J600" s="106" t="str">
        <f t="shared" si="9"/>
        <v/>
      </c>
    </row>
    <row r="601" spans="5:10" x14ac:dyDescent="0.2">
      <c r="E601" s="128" t="str">
        <f>IF(ISBLANK(A601),"",VLOOKUP(A601,'Tabla de equipos'!$B$3:$D$107,3,FALSE))</f>
        <v/>
      </c>
      <c r="J601" s="106" t="str">
        <f t="shared" si="9"/>
        <v/>
      </c>
    </row>
    <row r="602" spans="5:10" x14ac:dyDescent="0.2">
      <c r="E602" s="128" t="str">
        <f>IF(ISBLANK(A602),"",VLOOKUP(A602,'Tabla de equipos'!$B$3:$D$107,3,FALSE))</f>
        <v/>
      </c>
      <c r="J602" s="106" t="str">
        <f t="shared" si="9"/>
        <v/>
      </c>
    </row>
    <row r="603" spans="5:10" x14ac:dyDescent="0.2">
      <c r="E603" s="128" t="str">
        <f>IF(ISBLANK(A603),"",VLOOKUP(A603,'Tabla de equipos'!$B$3:$D$107,3,FALSE))</f>
        <v/>
      </c>
      <c r="J603" s="106" t="str">
        <f t="shared" si="9"/>
        <v/>
      </c>
    </row>
    <row r="604" spans="5:10" x14ac:dyDescent="0.2">
      <c r="E604" s="128" t="str">
        <f>IF(ISBLANK(A604),"",VLOOKUP(A604,'Tabla de equipos'!$B$3:$D$107,3,FALSE))</f>
        <v/>
      </c>
      <c r="J604" s="106" t="str">
        <f t="shared" si="9"/>
        <v/>
      </c>
    </row>
    <row r="605" spans="5:10" x14ac:dyDescent="0.2">
      <c r="E605" s="128" t="str">
        <f>IF(ISBLANK(A605),"",VLOOKUP(A605,'Tabla de equipos'!$B$3:$D$107,3,FALSE))</f>
        <v/>
      </c>
      <c r="J605" s="106" t="str">
        <f t="shared" si="9"/>
        <v/>
      </c>
    </row>
    <row r="606" spans="5:10" x14ac:dyDescent="0.2">
      <c r="E606" s="128" t="str">
        <f>IF(ISBLANK(A606),"",VLOOKUP(A606,'Tabla de equipos'!$B$3:$D$107,3,FALSE))</f>
        <v/>
      </c>
      <c r="J606" s="106" t="str">
        <f t="shared" si="9"/>
        <v/>
      </c>
    </row>
    <row r="607" spans="5:10" x14ac:dyDescent="0.2">
      <c r="E607" s="128" t="str">
        <f>IF(ISBLANK(A607),"",VLOOKUP(A607,'Tabla de equipos'!$B$3:$D$107,3,FALSE))</f>
        <v/>
      </c>
      <c r="J607" s="106" t="str">
        <f t="shared" si="9"/>
        <v/>
      </c>
    </row>
    <row r="608" spans="5:10" x14ac:dyDescent="0.2">
      <c r="E608" s="128" t="str">
        <f>IF(ISBLANK(A608),"",VLOOKUP(A608,'Tabla de equipos'!$B$3:$D$107,3,FALSE))</f>
        <v/>
      </c>
      <c r="J608" s="106" t="str">
        <f t="shared" si="9"/>
        <v/>
      </c>
    </row>
    <row r="609" spans="5:10" x14ac:dyDescent="0.2">
      <c r="E609" s="128" t="str">
        <f>IF(ISBLANK(A609),"",VLOOKUP(A609,'Tabla de equipos'!$B$3:$D$107,3,FALSE))</f>
        <v/>
      </c>
      <c r="J609" s="106" t="str">
        <f t="shared" si="9"/>
        <v/>
      </c>
    </row>
    <row r="610" spans="5:10" x14ac:dyDescent="0.2">
      <c r="E610" s="128" t="str">
        <f>IF(ISBLANK(A610),"",VLOOKUP(A610,'Tabla de equipos'!$B$3:$D$107,3,FALSE))</f>
        <v/>
      </c>
      <c r="J610" s="106" t="str">
        <f t="shared" si="9"/>
        <v/>
      </c>
    </row>
    <row r="611" spans="5:10" x14ac:dyDescent="0.2">
      <c r="E611" s="128" t="str">
        <f>IF(ISBLANK(A611),"",VLOOKUP(A611,'Tabla de equipos'!$B$3:$D$107,3,FALSE))</f>
        <v/>
      </c>
      <c r="J611" s="106" t="str">
        <f t="shared" si="9"/>
        <v/>
      </c>
    </row>
    <row r="612" spans="5:10" x14ac:dyDescent="0.2">
      <c r="E612" s="128" t="str">
        <f>IF(ISBLANK(A612),"",VLOOKUP(A612,'Tabla de equipos'!$B$3:$D$107,3,FALSE))</f>
        <v/>
      </c>
      <c r="J612" s="106" t="str">
        <f t="shared" si="9"/>
        <v/>
      </c>
    </row>
    <row r="613" spans="5:10" x14ac:dyDescent="0.2">
      <c r="E613" s="128" t="str">
        <f>IF(ISBLANK(A613),"",VLOOKUP(A613,'Tabla de equipos'!$B$3:$D$107,3,FALSE))</f>
        <v/>
      </c>
      <c r="J613" s="106" t="str">
        <f t="shared" si="9"/>
        <v/>
      </c>
    </row>
    <row r="614" spans="5:10" x14ac:dyDescent="0.2">
      <c r="E614" s="128" t="str">
        <f>IF(ISBLANK(A614),"",VLOOKUP(A614,'Tabla de equipos'!$B$3:$D$107,3,FALSE))</f>
        <v/>
      </c>
      <c r="J614" s="106" t="str">
        <f t="shared" si="9"/>
        <v/>
      </c>
    </row>
    <row r="615" spans="5:10" x14ac:dyDescent="0.2">
      <c r="E615" s="128" t="str">
        <f>IF(ISBLANK(A615),"",VLOOKUP(A615,'Tabla de equipos'!$B$3:$D$107,3,FALSE))</f>
        <v/>
      </c>
      <c r="J615" s="106" t="str">
        <f t="shared" si="9"/>
        <v/>
      </c>
    </row>
    <row r="616" spans="5:10" x14ac:dyDescent="0.2">
      <c r="E616" s="128" t="str">
        <f>IF(ISBLANK(A616),"",VLOOKUP(A616,'Tabla de equipos'!$B$3:$D$107,3,FALSE))</f>
        <v/>
      </c>
      <c r="J616" s="106" t="str">
        <f t="shared" si="9"/>
        <v/>
      </c>
    </row>
    <row r="617" spans="5:10" x14ac:dyDescent="0.2">
      <c r="E617" s="128" t="str">
        <f>IF(ISBLANK(A617),"",VLOOKUP(A617,'Tabla de equipos'!$B$3:$D$107,3,FALSE))</f>
        <v/>
      </c>
      <c r="J617" s="106" t="str">
        <f t="shared" si="9"/>
        <v/>
      </c>
    </row>
    <row r="618" spans="5:10" x14ac:dyDescent="0.2">
      <c r="E618" s="128" t="str">
        <f>IF(ISBLANK(A618),"",VLOOKUP(A618,'Tabla de equipos'!$B$3:$D$107,3,FALSE))</f>
        <v/>
      </c>
      <c r="J618" s="106" t="str">
        <f t="shared" si="9"/>
        <v/>
      </c>
    </row>
    <row r="619" spans="5:10" x14ac:dyDescent="0.2">
      <c r="E619" s="128" t="str">
        <f>IF(ISBLANK(A619),"",VLOOKUP(A619,'Tabla de equipos'!$B$3:$D$107,3,FALSE))</f>
        <v/>
      </c>
      <c r="J619" s="106" t="str">
        <f t="shared" si="9"/>
        <v/>
      </c>
    </row>
    <row r="620" spans="5:10" x14ac:dyDescent="0.2">
      <c r="E620" s="128" t="str">
        <f>IF(ISBLANK(A620),"",VLOOKUP(A620,'Tabla de equipos'!$B$3:$D$107,3,FALSE))</f>
        <v/>
      </c>
      <c r="J620" s="106" t="str">
        <f t="shared" si="9"/>
        <v/>
      </c>
    </row>
    <row r="621" spans="5:10" x14ac:dyDescent="0.2">
      <c r="E621" s="128" t="str">
        <f>IF(ISBLANK(A621),"",VLOOKUP(A621,'Tabla de equipos'!$B$3:$D$107,3,FALSE))</f>
        <v/>
      </c>
      <c r="J621" s="106" t="str">
        <f t="shared" si="9"/>
        <v/>
      </c>
    </row>
    <row r="622" spans="5:10" x14ac:dyDescent="0.2">
      <c r="E622" s="128" t="str">
        <f>IF(ISBLANK(A622),"",VLOOKUP(A622,'Tabla de equipos'!$B$3:$D$107,3,FALSE))</f>
        <v/>
      </c>
      <c r="J622" s="106" t="str">
        <f t="shared" si="9"/>
        <v/>
      </c>
    </row>
    <row r="623" spans="5:10" x14ac:dyDescent="0.2">
      <c r="E623" s="128" t="str">
        <f>IF(ISBLANK(A623),"",VLOOKUP(A623,'Tabla de equipos'!$B$3:$D$107,3,FALSE))</f>
        <v/>
      </c>
      <c r="J623" s="106" t="str">
        <f t="shared" si="9"/>
        <v/>
      </c>
    </row>
    <row r="624" spans="5:10" x14ac:dyDescent="0.2">
      <c r="E624" s="128" t="str">
        <f>IF(ISBLANK(A624),"",VLOOKUP(A624,'Tabla de equipos'!$B$3:$D$107,3,FALSE))</f>
        <v/>
      </c>
      <c r="J624" s="106" t="str">
        <f t="shared" si="9"/>
        <v/>
      </c>
    </row>
    <row r="625" spans="5:10" x14ac:dyDescent="0.2">
      <c r="E625" s="128" t="str">
        <f>IF(ISBLANK(A625),"",VLOOKUP(A625,'Tabla de equipos'!$B$3:$D$107,3,FALSE))</f>
        <v/>
      </c>
      <c r="J625" s="106" t="str">
        <f t="shared" si="9"/>
        <v/>
      </c>
    </row>
    <row r="626" spans="5:10" x14ac:dyDescent="0.2">
      <c r="E626" s="128" t="str">
        <f>IF(ISBLANK(A626),"",VLOOKUP(A626,'Tabla de equipos'!$B$3:$D$107,3,FALSE))</f>
        <v/>
      </c>
      <c r="J626" s="106" t="str">
        <f t="shared" si="9"/>
        <v/>
      </c>
    </row>
    <row r="627" spans="5:10" x14ac:dyDescent="0.2">
      <c r="E627" s="128" t="str">
        <f>IF(ISBLANK(A627),"",VLOOKUP(A627,'Tabla de equipos'!$B$3:$D$107,3,FALSE))</f>
        <v/>
      </c>
      <c r="J627" s="106" t="str">
        <f t="shared" si="9"/>
        <v/>
      </c>
    </row>
    <row r="628" spans="5:10" x14ac:dyDescent="0.2">
      <c r="E628" s="128" t="str">
        <f>IF(ISBLANK(A628),"",VLOOKUP(A628,'Tabla de equipos'!$B$3:$D$107,3,FALSE))</f>
        <v/>
      </c>
      <c r="J628" s="106" t="str">
        <f t="shared" si="9"/>
        <v/>
      </c>
    </row>
    <row r="629" spans="5:10" x14ac:dyDescent="0.2">
      <c r="E629" s="128" t="str">
        <f>IF(ISBLANK(A629),"",VLOOKUP(A629,'Tabla de equipos'!$B$3:$D$107,3,FALSE))</f>
        <v/>
      </c>
      <c r="J629" s="106" t="str">
        <f t="shared" si="9"/>
        <v/>
      </c>
    </row>
    <row r="630" spans="5:10" x14ac:dyDescent="0.2">
      <c r="E630" s="128" t="str">
        <f>IF(ISBLANK(A630),"",VLOOKUP(A630,'Tabla de equipos'!$B$3:$D$107,3,FALSE))</f>
        <v/>
      </c>
      <c r="J630" s="106" t="str">
        <f t="shared" si="9"/>
        <v/>
      </c>
    </row>
    <row r="631" spans="5:10" x14ac:dyDescent="0.2">
      <c r="E631" s="128" t="str">
        <f>IF(ISBLANK(A631),"",VLOOKUP(A631,'Tabla de equipos'!$B$3:$D$107,3,FALSE))</f>
        <v/>
      </c>
      <c r="J631" s="106" t="str">
        <f t="shared" si="9"/>
        <v/>
      </c>
    </row>
    <row r="632" spans="5:10" x14ac:dyDescent="0.2">
      <c r="E632" s="128" t="str">
        <f>IF(ISBLANK(A632),"",VLOOKUP(A632,'Tabla de equipos'!$B$3:$D$107,3,FALSE))</f>
        <v/>
      </c>
      <c r="J632" s="106" t="str">
        <f t="shared" si="9"/>
        <v/>
      </c>
    </row>
    <row r="633" spans="5:10" x14ac:dyDescent="0.2">
      <c r="E633" s="128" t="str">
        <f>IF(ISBLANK(A633),"",VLOOKUP(A633,'Tabla de equipos'!$B$3:$D$107,3,FALSE))</f>
        <v/>
      </c>
      <c r="J633" s="106" t="str">
        <f t="shared" si="9"/>
        <v/>
      </c>
    </row>
    <row r="634" spans="5:10" x14ac:dyDescent="0.2">
      <c r="E634" s="128" t="str">
        <f>IF(ISBLANK(A634),"",VLOOKUP(A634,'Tabla de equipos'!$B$3:$D$107,3,FALSE))</f>
        <v/>
      </c>
      <c r="J634" s="106" t="str">
        <f t="shared" si="9"/>
        <v/>
      </c>
    </row>
    <row r="635" spans="5:10" x14ac:dyDescent="0.2">
      <c r="E635" s="128" t="str">
        <f>IF(ISBLANK(A635),"",VLOOKUP(A635,'Tabla de equipos'!$B$3:$D$107,3,FALSE))</f>
        <v/>
      </c>
      <c r="J635" s="106" t="str">
        <f t="shared" si="9"/>
        <v/>
      </c>
    </row>
    <row r="636" spans="5:10" x14ac:dyDescent="0.2">
      <c r="E636" s="128" t="str">
        <f>IF(ISBLANK(A636),"",VLOOKUP(A636,'Tabla de equipos'!$B$3:$D$107,3,FALSE))</f>
        <v/>
      </c>
      <c r="J636" s="106" t="str">
        <f t="shared" si="9"/>
        <v/>
      </c>
    </row>
    <row r="637" spans="5:10" x14ac:dyDescent="0.2">
      <c r="E637" s="128" t="str">
        <f>IF(ISBLANK(A637),"",VLOOKUP(A637,'Tabla de equipos'!$B$3:$D$107,3,FALSE))</f>
        <v/>
      </c>
      <c r="J637" s="106" t="str">
        <f t="shared" si="9"/>
        <v/>
      </c>
    </row>
    <row r="638" spans="5:10" x14ac:dyDescent="0.2">
      <c r="E638" s="128" t="str">
        <f>IF(ISBLANK(A638),"",VLOOKUP(A638,'Tabla de equipos'!$B$3:$D$107,3,FALSE))</f>
        <v/>
      </c>
      <c r="J638" s="106" t="str">
        <f t="shared" si="9"/>
        <v/>
      </c>
    </row>
    <row r="639" spans="5:10" x14ac:dyDescent="0.2">
      <c r="E639" s="128" t="str">
        <f>IF(ISBLANK(A639),"",VLOOKUP(A639,'Tabla de equipos'!$B$3:$D$107,3,FALSE))</f>
        <v/>
      </c>
      <c r="J639" s="106" t="str">
        <f t="shared" si="9"/>
        <v/>
      </c>
    </row>
    <row r="640" spans="5:10" x14ac:dyDescent="0.2">
      <c r="E640" s="128" t="str">
        <f>IF(ISBLANK(A640),"",VLOOKUP(A640,'Tabla de equipos'!$B$3:$D$107,3,FALSE))</f>
        <v/>
      </c>
      <c r="J640" s="106" t="str">
        <f t="shared" si="9"/>
        <v/>
      </c>
    </row>
    <row r="641" spans="5:10" x14ac:dyDescent="0.2">
      <c r="E641" s="128" t="str">
        <f>IF(ISBLANK(A641),"",VLOOKUP(A641,'Tabla de equipos'!$B$3:$D$107,3,FALSE))</f>
        <v/>
      </c>
      <c r="J641" s="106" t="str">
        <f t="shared" si="9"/>
        <v/>
      </c>
    </row>
    <row r="642" spans="5:10" x14ac:dyDescent="0.2">
      <c r="E642" s="128" t="str">
        <f>IF(ISBLANK(A642),"",VLOOKUP(A642,'Tabla de equipos'!$B$3:$D$107,3,FALSE))</f>
        <v/>
      </c>
      <c r="J642" s="106" t="str">
        <f t="shared" si="9"/>
        <v/>
      </c>
    </row>
    <row r="643" spans="5:10" x14ac:dyDescent="0.2">
      <c r="E643" s="128" t="str">
        <f>IF(ISBLANK(A643),"",VLOOKUP(A643,'Tabla de equipos'!$B$3:$D$107,3,FALSE))</f>
        <v/>
      </c>
      <c r="J643" s="106" t="str">
        <f t="shared" si="9"/>
        <v/>
      </c>
    </row>
    <row r="644" spans="5:10" x14ac:dyDescent="0.2">
      <c r="E644" s="128" t="str">
        <f>IF(ISBLANK(A644),"",VLOOKUP(A644,'Tabla de equipos'!$B$3:$D$107,3,FALSE))</f>
        <v/>
      </c>
      <c r="J644" s="106" t="str">
        <f t="shared" si="9"/>
        <v/>
      </c>
    </row>
    <row r="645" spans="5:10" x14ac:dyDescent="0.2">
      <c r="E645" s="128" t="str">
        <f>IF(ISBLANK(A645),"",VLOOKUP(A645,'Tabla de equipos'!$B$3:$D$107,3,FALSE))</f>
        <v/>
      </c>
      <c r="J645" s="106" t="str">
        <f t="shared" ref="J645:J708" si="10">IF(AND(A645="",G645=0),"",IF(AND(G645&gt;0,A645=""),"Falta elegir equipo/producto",IF(AND(A645&lt;&gt;"",G645=""),"falta incluir unidades",IF(AND(A645&lt;&gt;"",G645&gt;0,B645=""),"Falta incluir Tipo de Exceptuación",IF(AND(A645&lt;&gt;"",B645&lt;&gt;"",C645="",G645&gt;0),"Falta Incluir Nombre del Beneficiario","No olvidar adjuntar factura de la exceptuación")))))</f>
        <v/>
      </c>
    </row>
    <row r="646" spans="5:10" x14ac:dyDescent="0.2">
      <c r="E646" s="128" t="str">
        <f>IF(ISBLANK(A646),"",VLOOKUP(A646,'Tabla de equipos'!$B$3:$D$107,3,FALSE))</f>
        <v/>
      </c>
      <c r="J646" s="106" t="str">
        <f t="shared" si="10"/>
        <v/>
      </c>
    </row>
    <row r="647" spans="5:10" x14ac:dyDescent="0.2">
      <c r="E647" s="128" t="str">
        <f>IF(ISBLANK(A647),"",VLOOKUP(A647,'Tabla de equipos'!$B$3:$D$107,3,FALSE))</f>
        <v/>
      </c>
      <c r="J647" s="106" t="str">
        <f t="shared" si="10"/>
        <v/>
      </c>
    </row>
    <row r="648" spans="5:10" x14ac:dyDescent="0.2">
      <c r="E648" s="128" t="str">
        <f>IF(ISBLANK(A648),"",VLOOKUP(A648,'Tabla de equipos'!$B$3:$D$107,3,FALSE))</f>
        <v/>
      </c>
      <c r="J648" s="106" t="str">
        <f t="shared" si="10"/>
        <v/>
      </c>
    </row>
    <row r="649" spans="5:10" x14ac:dyDescent="0.2">
      <c r="E649" s="128" t="str">
        <f>IF(ISBLANK(A649),"",VLOOKUP(A649,'Tabla de equipos'!$B$3:$D$107,3,FALSE))</f>
        <v/>
      </c>
      <c r="J649" s="106" t="str">
        <f t="shared" si="10"/>
        <v/>
      </c>
    </row>
    <row r="650" spans="5:10" x14ac:dyDescent="0.2">
      <c r="E650" s="128" t="str">
        <f>IF(ISBLANK(A650),"",VLOOKUP(A650,'Tabla de equipos'!$B$3:$D$107,3,FALSE))</f>
        <v/>
      </c>
      <c r="J650" s="106" t="str">
        <f t="shared" si="10"/>
        <v/>
      </c>
    </row>
    <row r="651" spans="5:10" x14ac:dyDescent="0.2">
      <c r="E651" s="128" t="str">
        <f>IF(ISBLANK(A651),"",VLOOKUP(A651,'Tabla de equipos'!$B$3:$D$107,3,FALSE))</f>
        <v/>
      </c>
      <c r="J651" s="106" t="str">
        <f t="shared" si="10"/>
        <v/>
      </c>
    </row>
    <row r="652" spans="5:10" x14ac:dyDescent="0.2">
      <c r="E652" s="128" t="str">
        <f>IF(ISBLANK(A652),"",VLOOKUP(A652,'Tabla de equipos'!$B$3:$D$107,3,FALSE))</f>
        <v/>
      </c>
      <c r="J652" s="106" t="str">
        <f t="shared" si="10"/>
        <v/>
      </c>
    </row>
    <row r="653" spans="5:10" x14ac:dyDescent="0.2">
      <c r="E653" s="128" t="str">
        <f>IF(ISBLANK(A653),"",VLOOKUP(A653,'Tabla de equipos'!$B$3:$D$107,3,FALSE))</f>
        <v/>
      </c>
      <c r="J653" s="106" t="str">
        <f t="shared" si="10"/>
        <v/>
      </c>
    </row>
    <row r="654" spans="5:10" x14ac:dyDescent="0.2">
      <c r="E654" s="128" t="str">
        <f>IF(ISBLANK(A654),"",VLOOKUP(A654,'Tabla de equipos'!$B$3:$D$107,3,FALSE))</f>
        <v/>
      </c>
      <c r="J654" s="106" t="str">
        <f t="shared" si="10"/>
        <v/>
      </c>
    </row>
    <row r="655" spans="5:10" x14ac:dyDescent="0.2">
      <c r="E655" s="128" t="str">
        <f>IF(ISBLANK(A655),"",VLOOKUP(A655,'Tabla de equipos'!$B$3:$D$107,3,FALSE))</f>
        <v/>
      </c>
      <c r="J655" s="106" t="str">
        <f t="shared" si="10"/>
        <v/>
      </c>
    </row>
    <row r="656" spans="5:10" x14ac:dyDescent="0.2">
      <c r="E656" s="128" t="str">
        <f>IF(ISBLANK(A656),"",VLOOKUP(A656,'Tabla de equipos'!$B$3:$D$107,3,FALSE))</f>
        <v/>
      </c>
      <c r="J656" s="106" t="str">
        <f t="shared" si="10"/>
        <v/>
      </c>
    </row>
    <row r="657" spans="5:10" x14ac:dyDescent="0.2">
      <c r="E657" s="128" t="str">
        <f>IF(ISBLANK(A657),"",VLOOKUP(A657,'Tabla de equipos'!$B$3:$D$107,3,FALSE))</f>
        <v/>
      </c>
      <c r="J657" s="106" t="str">
        <f t="shared" si="10"/>
        <v/>
      </c>
    </row>
    <row r="658" spans="5:10" x14ac:dyDescent="0.2">
      <c r="E658" s="128" t="str">
        <f>IF(ISBLANK(A658),"",VLOOKUP(A658,'Tabla de equipos'!$B$3:$D$107,3,FALSE))</f>
        <v/>
      </c>
      <c r="J658" s="106" t="str">
        <f t="shared" si="10"/>
        <v/>
      </c>
    </row>
    <row r="659" spans="5:10" x14ac:dyDescent="0.2">
      <c r="E659" s="128" t="str">
        <f>IF(ISBLANK(A659),"",VLOOKUP(A659,'Tabla de equipos'!$B$3:$D$107,3,FALSE))</f>
        <v/>
      </c>
      <c r="J659" s="106" t="str">
        <f t="shared" si="10"/>
        <v/>
      </c>
    </row>
    <row r="660" spans="5:10" x14ac:dyDescent="0.2">
      <c r="E660" s="128" t="str">
        <f>IF(ISBLANK(A660),"",VLOOKUP(A660,'Tabla de equipos'!$B$3:$D$107,3,FALSE))</f>
        <v/>
      </c>
      <c r="J660" s="106" t="str">
        <f t="shared" si="10"/>
        <v/>
      </c>
    </row>
    <row r="661" spans="5:10" x14ac:dyDescent="0.2">
      <c r="E661" s="128" t="str">
        <f>IF(ISBLANK(A661),"",VLOOKUP(A661,'Tabla de equipos'!$B$3:$D$107,3,FALSE))</f>
        <v/>
      </c>
      <c r="J661" s="106" t="str">
        <f t="shared" si="10"/>
        <v/>
      </c>
    </row>
    <row r="662" spans="5:10" x14ac:dyDescent="0.2">
      <c r="E662" s="128" t="str">
        <f>IF(ISBLANK(A662),"",VLOOKUP(A662,'Tabla de equipos'!$B$3:$D$107,3,FALSE))</f>
        <v/>
      </c>
      <c r="J662" s="106" t="str">
        <f t="shared" si="10"/>
        <v/>
      </c>
    </row>
    <row r="663" spans="5:10" x14ac:dyDescent="0.2">
      <c r="E663" s="128" t="str">
        <f>IF(ISBLANK(A663),"",VLOOKUP(A663,'Tabla de equipos'!$B$3:$D$107,3,FALSE))</f>
        <v/>
      </c>
      <c r="J663" s="106" t="str">
        <f t="shared" si="10"/>
        <v/>
      </c>
    </row>
    <row r="664" spans="5:10" x14ac:dyDescent="0.2">
      <c r="E664" s="128" t="str">
        <f>IF(ISBLANK(A664),"",VLOOKUP(A664,'Tabla de equipos'!$B$3:$D$107,3,FALSE))</f>
        <v/>
      </c>
      <c r="J664" s="106" t="str">
        <f t="shared" si="10"/>
        <v/>
      </c>
    </row>
    <row r="665" spans="5:10" x14ac:dyDescent="0.2">
      <c r="E665" s="128" t="str">
        <f>IF(ISBLANK(A665),"",VLOOKUP(A665,'Tabla de equipos'!$B$3:$D$107,3,FALSE))</f>
        <v/>
      </c>
      <c r="J665" s="106" t="str">
        <f t="shared" si="10"/>
        <v/>
      </c>
    </row>
    <row r="666" spans="5:10" x14ac:dyDescent="0.2">
      <c r="E666" s="128" t="str">
        <f>IF(ISBLANK(A666),"",VLOOKUP(A666,'Tabla de equipos'!$B$3:$D$107,3,FALSE))</f>
        <v/>
      </c>
      <c r="J666" s="106" t="str">
        <f t="shared" si="10"/>
        <v/>
      </c>
    </row>
    <row r="667" spans="5:10" x14ac:dyDescent="0.2">
      <c r="E667" s="128" t="str">
        <f>IF(ISBLANK(A667),"",VLOOKUP(A667,'Tabla de equipos'!$B$3:$D$107,3,FALSE))</f>
        <v/>
      </c>
      <c r="J667" s="106" t="str">
        <f t="shared" si="10"/>
        <v/>
      </c>
    </row>
    <row r="668" spans="5:10" x14ac:dyDescent="0.2">
      <c r="E668" s="128" t="str">
        <f>IF(ISBLANK(A668),"",VLOOKUP(A668,'Tabla de equipos'!$B$3:$D$107,3,FALSE))</f>
        <v/>
      </c>
      <c r="J668" s="106" t="str">
        <f t="shared" si="10"/>
        <v/>
      </c>
    </row>
    <row r="669" spans="5:10" x14ac:dyDescent="0.2">
      <c r="E669" s="128" t="str">
        <f>IF(ISBLANK(A669),"",VLOOKUP(A669,'Tabla de equipos'!$B$3:$D$107,3,FALSE))</f>
        <v/>
      </c>
      <c r="J669" s="106" t="str">
        <f t="shared" si="10"/>
        <v/>
      </c>
    </row>
    <row r="670" spans="5:10" x14ac:dyDescent="0.2">
      <c r="E670" s="128" t="str">
        <f>IF(ISBLANK(A670),"",VLOOKUP(A670,'Tabla de equipos'!$B$3:$D$107,3,FALSE))</f>
        <v/>
      </c>
      <c r="J670" s="106" t="str">
        <f t="shared" si="10"/>
        <v/>
      </c>
    </row>
    <row r="671" spans="5:10" x14ac:dyDescent="0.2">
      <c r="E671" s="128" t="str">
        <f>IF(ISBLANK(A671),"",VLOOKUP(A671,'Tabla de equipos'!$B$3:$D$107,3,FALSE))</f>
        <v/>
      </c>
      <c r="J671" s="106" t="str">
        <f t="shared" si="10"/>
        <v/>
      </c>
    </row>
    <row r="672" spans="5:10" x14ac:dyDescent="0.2">
      <c r="E672" s="128" t="str">
        <f>IF(ISBLANK(A672),"",VLOOKUP(A672,'Tabla de equipos'!$B$3:$D$107,3,FALSE))</f>
        <v/>
      </c>
      <c r="J672" s="106" t="str">
        <f t="shared" si="10"/>
        <v/>
      </c>
    </row>
    <row r="673" spans="5:10" x14ac:dyDescent="0.2">
      <c r="E673" s="128" t="str">
        <f>IF(ISBLANK(A673),"",VLOOKUP(A673,'Tabla de equipos'!$B$3:$D$107,3,FALSE))</f>
        <v/>
      </c>
      <c r="J673" s="106" t="str">
        <f t="shared" si="10"/>
        <v/>
      </c>
    </row>
    <row r="674" spans="5:10" x14ac:dyDescent="0.2">
      <c r="E674" s="128" t="str">
        <f>IF(ISBLANK(A674),"",VLOOKUP(A674,'Tabla de equipos'!$B$3:$D$107,3,FALSE))</f>
        <v/>
      </c>
      <c r="J674" s="106" t="str">
        <f t="shared" si="10"/>
        <v/>
      </c>
    </row>
    <row r="675" spans="5:10" x14ac:dyDescent="0.2">
      <c r="E675" s="128" t="str">
        <f>IF(ISBLANK(A675),"",VLOOKUP(A675,'Tabla de equipos'!$B$3:$D$107,3,FALSE))</f>
        <v/>
      </c>
      <c r="J675" s="106" t="str">
        <f t="shared" si="10"/>
        <v/>
      </c>
    </row>
    <row r="676" spans="5:10" x14ac:dyDescent="0.2">
      <c r="E676" s="128" t="str">
        <f>IF(ISBLANK(A676),"",VLOOKUP(A676,'Tabla de equipos'!$B$3:$D$107,3,FALSE))</f>
        <v/>
      </c>
      <c r="J676" s="106" t="str">
        <f t="shared" si="10"/>
        <v/>
      </c>
    </row>
    <row r="677" spans="5:10" x14ac:dyDescent="0.2">
      <c r="E677" s="128" t="str">
        <f>IF(ISBLANK(A677),"",VLOOKUP(A677,'Tabla de equipos'!$B$3:$D$107,3,FALSE))</f>
        <v/>
      </c>
      <c r="J677" s="106" t="str">
        <f t="shared" si="10"/>
        <v/>
      </c>
    </row>
    <row r="678" spans="5:10" x14ac:dyDescent="0.2">
      <c r="E678" s="128" t="str">
        <f>IF(ISBLANK(A678),"",VLOOKUP(A678,'Tabla de equipos'!$B$3:$D$107,3,FALSE))</f>
        <v/>
      </c>
      <c r="J678" s="106" t="str">
        <f t="shared" si="10"/>
        <v/>
      </c>
    </row>
    <row r="679" spans="5:10" x14ac:dyDescent="0.2">
      <c r="E679" s="128" t="str">
        <f>IF(ISBLANK(A679),"",VLOOKUP(A679,'Tabla de equipos'!$B$3:$D$107,3,FALSE))</f>
        <v/>
      </c>
      <c r="J679" s="106" t="str">
        <f t="shared" si="10"/>
        <v/>
      </c>
    </row>
    <row r="680" spans="5:10" x14ac:dyDescent="0.2">
      <c r="E680" s="128" t="str">
        <f>IF(ISBLANK(A680),"",VLOOKUP(A680,'Tabla de equipos'!$B$3:$D$107,3,FALSE))</f>
        <v/>
      </c>
      <c r="J680" s="106" t="str">
        <f t="shared" si="10"/>
        <v/>
      </c>
    </row>
    <row r="681" spans="5:10" x14ac:dyDescent="0.2">
      <c r="E681" s="128" t="str">
        <f>IF(ISBLANK(A681),"",VLOOKUP(A681,'Tabla de equipos'!$B$3:$D$107,3,FALSE))</f>
        <v/>
      </c>
      <c r="J681" s="106" t="str">
        <f t="shared" si="10"/>
        <v/>
      </c>
    </row>
    <row r="682" spans="5:10" x14ac:dyDescent="0.2">
      <c r="E682" s="128" t="str">
        <f>IF(ISBLANK(A682),"",VLOOKUP(A682,'Tabla de equipos'!$B$3:$D$107,3,FALSE))</f>
        <v/>
      </c>
      <c r="J682" s="106" t="str">
        <f t="shared" si="10"/>
        <v/>
      </c>
    </row>
    <row r="683" spans="5:10" x14ac:dyDescent="0.2">
      <c r="E683" s="128" t="str">
        <f>IF(ISBLANK(A683),"",VLOOKUP(A683,'Tabla de equipos'!$B$3:$D$107,3,FALSE))</f>
        <v/>
      </c>
      <c r="J683" s="106" t="str">
        <f t="shared" si="10"/>
        <v/>
      </c>
    </row>
    <row r="684" spans="5:10" x14ac:dyDescent="0.2">
      <c r="E684" s="128" t="str">
        <f>IF(ISBLANK(A684),"",VLOOKUP(A684,'Tabla de equipos'!$B$3:$D$107,3,FALSE))</f>
        <v/>
      </c>
      <c r="J684" s="106" t="str">
        <f t="shared" si="10"/>
        <v/>
      </c>
    </row>
    <row r="685" spans="5:10" x14ac:dyDescent="0.2">
      <c r="E685" s="128" t="str">
        <f>IF(ISBLANK(A685),"",VLOOKUP(A685,'Tabla de equipos'!$B$3:$D$107,3,FALSE))</f>
        <v/>
      </c>
      <c r="J685" s="106" t="str">
        <f t="shared" si="10"/>
        <v/>
      </c>
    </row>
    <row r="686" spans="5:10" x14ac:dyDescent="0.2">
      <c r="E686" s="128" t="str">
        <f>IF(ISBLANK(A686),"",VLOOKUP(A686,'Tabla de equipos'!$B$3:$D$107,3,FALSE))</f>
        <v/>
      </c>
      <c r="J686" s="106" t="str">
        <f t="shared" si="10"/>
        <v/>
      </c>
    </row>
    <row r="687" spans="5:10" x14ac:dyDescent="0.2">
      <c r="E687" s="128" t="str">
        <f>IF(ISBLANK(A687),"",VLOOKUP(A687,'Tabla de equipos'!$B$3:$D$107,3,FALSE))</f>
        <v/>
      </c>
      <c r="J687" s="106" t="str">
        <f t="shared" si="10"/>
        <v/>
      </c>
    </row>
    <row r="688" spans="5:10" x14ac:dyDescent="0.2">
      <c r="E688" s="128" t="str">
        <f>IF(ISBLANK(A688),"",VLOOKUP(A688,'Tabla de equipos'!$B$3:$D$107,3,FALSE))</f>
        <v/>
      </c>
      <c r="J688" s="106" t="str">
        <f t="shared" si="10"/>
        <v/>
      </c>
    </row>
    <row r="689" spans="5:10" x14ac:dyDescent="0.2">
      <c r="E689" s="128" t="str">
        <f>IF(ISBLANK(A689),"",VLOOKUP(A689,'Tabla de equipos'!$B$3:$D$107,3,FALSE))</f>
        <v/>
      </c>
      <c r="J689" s="106" t="str">
        <f t="shared" si="10"/>
        <v/>
      </c>
    </row>
    <row r="690" spans="5:10" x14ac:dyDescent="0.2">
      <c r="E690" s="128" t="str">
        <f>IF(ISBLANK(A690),"",VLOOKUP(A690,'Tabla de equipos'!$B$3:$D$107,3,FALSE))</f>
        <v/>
      </c>
      <c r="J690" s="106" t="str">
        <f t="shared" si="10"/>
        <v/>
      </c>
    </row>
    <row r="691" spans="5:10" x14ac:dyDescent="0.2">
      <c r="E691" s="128" t="str">
        <f>IF(ISBLANK(A691),"",VLOOKUP(A691,'Tabla de equipos'!$B$3:$D$107,3,FALSE))</f>
        <v/>
      </c>
      <c r="J691" s="106" t="str">
        <f t="shared" si="10"/>
        <v/>
      </c>
    </row>
    <row r="692" spans="5:10" x14ac:dyDescent="0.2">
      <c r="E692" s="128" t="str">
        <f>IF(ISBLANK(A692),"",VLOOKUP(A692,'Tabla de equipos'!$B$3:$D$107,3,FALSE))</f>
        <v/>
      </c>
      <c r="J692" s="106" t="str">
        <f t="shared" si="10"/>
        <v/>
      </c>
    </row>
    <row r="693" spans="5:10" x14ac:dyDescent="0.2">
      <c r="E693" s="128" t="str">
        <f>IF(ISBLANK(A693),"",VLOOKUP(A693,'Tabla de equipos'!$B$3:$D$107,3,FALSE))</f>
        <v/>
      </c>
      <c r="J693" s="106" t="str">
        <f t="shared" si="10"/>
        <v/>
      </c>
    </row>
    <row r="694" spans="5:10" x14ac:dyDescent="0.2">
      <c r="E694" s="128" t="str">
        <f>IF(ISBLANK(A694),"",VLOOKUP(A694,'Tabla de equipos'!$B$3:$D$107,3,FALSE))</f>
        <v/>
      </c>
      <c r="J694" s="106" t="str">
        <f t="shared" si="10"/>
        <v/>
      </c>
    </row>
    <row r="695" spans="5:10" x14ac:dyDescent="0.2">
      <c r="E695" s="128" t="str">
        <f>IF(ISBLANK(A695),"",VLOOKUP(A695,'Tabla de equipos'!$B$3:$D$107,3,FALSE))</f>
        <v/>
      </c>
      <c r="J695" s="106" t="str">
        <f t="shared" si="10"/>
        <v/>
      </c>
    </row>
    <row r="696" spans="5:10" x14ac:dyDescent="0.2">
      <c r="E696" s="128" t="str">
        <f>IF(ISBLANK(A696),"",VLOOKUP(A696,'Tabla de equipos'!$B$3:$D$107,3,FALSE))</f>
        <v/>
      </c>
      <c r="J696" s="106" t="str">
        <f t="shared" si="10"/>
        <v/>
      </c>
    </row>
    <row r="697" spans="5:10" x14ac:dyDescent="0.2">
      <c r="E697" s="128" t="str">
        <f>IF(ISBLANK(A697),"",VLOOKUP(A697,'Tabla de equipos'!$B$3:$D$107,3,FALSE))</f>
        <v/>
      </c>
      <c r="J697" s="106" t="str">
        <f t="shared" si="10"/>
        <v/>
      </c>
    </row>
    <row r="698" spans="5:10" x14ac:dyDescent="0.2">
      <c r="E698" s="128" t="str">
        <f>IF(ISBLANK(A698),"",VLOOKUP(A698,'Tabla de equipos'!$B$3:$D$107,3,FALSE))</f>
        <v/>
      </c>
      <c r="J698" s="106" t="str">
        <f t="shared" si="10"/>
        <v/>
      </c>
    </row>
    <row r="699" spans="5:10" x14ac:dyDescent="0.2">
      <c r="E699" s="128" t="str">
        <f>IF(ISBLANK(A699),"",VLOOKUP(A699,'Tabla de equipos'!$B$3:$D$107,3,FALSE))</f>
        <v/>
      </c>
      <c r="J699" s="106" t="str">
        <f t="shared" si="10"/>
        <v/>
      </c>
    </row>
    <row r="700" spans="5:10" x14ac:dyDescent="0.2">
      <c r="E700" s="128" t="str">
        <f>IF(ISBLANK(A700),"",VLOOKUP(A700,'Tabla de equipos'!$B$3:$D$107,3,FALSE))</f>
        <v/>
      </c>
      <c r="J700" s="106" t="str">
        <f t="shared" si="10"/>
        <v/>
      </c>
    </row>
    <row r="701" spans="5:10" x14ac:dyDescent="0.2">
      <c r="E701" s="128" t="str">
        <f>IF(ISBLANK(A701),"",VLOOKUP(A701,'Tabla de equipos'!$B$3:$D$107,3,FALSE))</f>
        <v/>
      </c>
      <c r="J701" s="106" t="str">
        <f t="shared" si="10"/>
        <v/>
      </c>
    </row>
    <row r="702" spans="5:10" x14ac:dyDescent="0.2">
      <c r="E702" s="128" t="str">
        <f>IF(ISBLANK(A702),"",VLOOKUP(A702,'Tabla de equipos'!$B$3:$D$107,3,FALSE))</f>
        <v/>
      </c>
      <c r="J702" s="106" t="str">
        <f t="shared" si="10"/>
        <v/>
      </c>
    </row>
    <row r="703" spans="5:10" x14ac:dyDescent="0.2">
      <c r="E703" s="128" t="str">
        <f>IF(ISBLANK(A703),"",VLOOKUP(A703,'Tabla de equipos'!$B$3:$D$107,3,FALSE))</f>
        <v/>
      </c>
      <c r="J703" s="106" t="str">
        <f t="shared" si="10"/>
        <v/>
      </c>
    </row>
    <row r="704" spans="5:10" x14ac:dyDescent="0.2">
      <c r="E704" s="128" t="str">
        <f>IF(ISBLANK(A704),"",VLOOKUP(A704,'Tabla de equipos'!$B$3:$D$107,3,FALSE))</f>
        <v/>
      </c>
      <c r="J704" s="106" t="str">
        <f t="shared" si="10"/>
        <v/>
      </c>
    </row>
    <row r="705" spans="5:10" x14ac:dyDescent="0.2">
      <c r="E705" s="128" t="str">
        <f>IF(ISBLANK(A705),"",VLOOKUP(A705,'Tabla de equipos'!$B$3:$D$107,3,FALSE))</f>
        <v/>
      </c>
      <c r="J705" s="106" t="str">
        <f t="shared" si="10"/>
        <v/>
      </c>
    </row>
    <row r="706" spans="5:10" x14ac:dyDescent="0.2">
      <c r="E706" s="128" t="str">
        <f>IF(ISBLANK(A706),"",VLOOKUP(A706,'Tabla de equipos'!$B$3:$D$107,3,FALSE))</f>
        <v/>
      </c>
      <c r="J706" s="106" t="str">
        <f t="shared" si="10"/>
        <v/>
      </c>
    </row>
    <row r="707" spans="5:10" x14ac:dyDescent="0.2">
      <c r="E707" s="128" t="str">
        <f>IF(ISBLANK(A707),"",VLOOKUP(A707,'Tabla de equipos'!$B$3:$D$107,3,FALSE))</f>
        <v/>
      </c>
      <c r="J707" s="106" t="str">
        <f t="shared" si="10"/>
        <v/>
      </c>
    </row>
    <row r="708" spans="5:10" x14ac:dyDescent="0.2">
      <c r="E708" s="128" t="str">
        <f>IF(ISBLANK(A708),"",VLOOKUP(A708,'Tabla de equipos'!$B$3:$D$107,3,FALSE))</f>
        <v/>
      </c>
      <c r="J708" s="106" t="str">
        <f t="shared" si="10"/>
        <v/>
      </c>
    </row>
    <row r="709" spans="5:10" x14ac:dyDescent="0.2">
      <c r="E709" s="128" t="str">
        <f>IF(ISBLANK(A709),"",VLOOKUP(A709,'Tabla de equipos'!$B$3:$D$107,3,FALSE))</f>
        <v/>
      </c>
      <c r="J709" s="106" t="str">
        <f t="shared" ref="J709:J772" si="11">IF(AND(A709="",G709=0),"",IF(AND(G709&gt;0,A709=""),"Falta elegir equipo/producto",IF(AND(A709&lt;&gt;"",G709=""),"falta incluir unidades",IF(AND(A709&lt;&gt;"",G709&gt;0,B709=""),"Falta incluir Tipo de Exceptuación",IF(AND(A709&lt;&gt;"",B709&lt;&gt;"",C709="",G709&gt;0),"Falta Incluir Nombre del Beneficiario","No olvidar adjuntar factura de la exceptuación")))))</f>
        <v/>
      </c>
    </row>
    <row r="710" spans="5:10" x14ac:dyDescent="0.2">
      <c r="E710" s="128" t="str">
        <f>IF(ISBLANK(A710),"",VLOOKUP(A710,'Tabla de equipos'!$B$3:$D$107,3,FALSE))</f>
        <v/>
      </c>
      <c r="J710" s="106" t="str">
        <f t="shared" si="11"/>
        <v/>
      </c>
    </row>
    <row r="711" spans="5:10" x14ac:dyDescent="0.2">
      <c r="E711" s="128" t="str">
        <f>IF(ISBLANK(A711),"",VLOOKUP(A711,'Tabla de equipos'!$B$3:$D$107,3,FALSE))</f>
        <v/>
      </c>
      <c r="J711" s="106" t="str">
        <f t="shared" si="11"/>
        <v/>
      </c>
    </row>
    <row r="712" spans="5:10" x14ac:dyDescent="0.2">
      <c r="E712" s="128" t="str">
        <f>IF(ISBLANK(A712),"",VLOOKUP(A712,'Tabla de equipos'!$B$3:$D$107,3,FALSE))</f>
        <v/>
      </c>
      <c r="J712" s="106" t="str">
        <f t="shared" si="11"/>
        <v/>
      </c>
    </row>
    <row r="713" spans="5:10" x14ac:dyDescent="0.2">
      <c r="E713" s="128" t="str">
        <f>IF(ISBLANK(A713),"",VLOOKUP(A713,'Tabla de equipos'!$B$3:$D$107,3,FALSE))</f>
        <v/>
      </c>
      <c r="J713" s="106" t="str">
        <f t="shared" si="11"/>
        <v/>
      </c>
    </row>
    <row r="714" spans="5:10" x14ac:dyDescent="0.2">
      <c r="E714" s="128" t="str">
        <f>IF(ISBLANK(A714),"",VLOOKUP(A714,'Tabla de equipos'!$B$3:$D$107,3,FALSE))</f>
        <v/>
      </c>
      <c r="J714" s="106" t="str">
        <f t="shared" si="11"/>
        <v/>
      </c>
    </row>
    <row r="715" spans="5:10" x14ac:dyDescent="0.2">
      <c r="E715" s="128" t="str">
        <f>IF(ISBLANK(A715),"",VLOOKUP(A715,'Tabla de equipos'!$B$3:$D$107,3,FALSE))</f>
        <v/>
      </c>
      <c r="J715" s="106" t="str">
        <f t="shared" si="11"/>
        <v/>
      </c>
    </row>
    <row r="716" spans="5:10" x14ac:dyDescent="0.2">
      <c r="E716" s="128" t="str">
        <f>IF(ISBLANK(A716),"",VLOOKUP(A716,'Tabla de equipos'!$B$3:$D$107,3,FALSE))</f>
        <v/>
      </c>
      <c r="J716" s="106" t="str">
        <f t="shared" si="11"/>
        <v/>
      </c>
    </row>
    <row r="717" spans="5:10" x14ac:dyDescent="0.2">
      <c r="E717" s="128" t="str">
        <f>IF(ISBLANK(A717),"",VLOOKUP(A717,'Tabla de equipos'!$B$3:$D$107,3,FALSE))</f>
        <v/>
      </c>
      <c r="J717" s="106" t="str">
        <f t="shared" si="11"/>
        <v/>
      </c>
    </row>
    <row r="718" spans="5:10" x14ac:dyDescent="0.2">
      <c r="E718" s="128" t="str">
        <f>IF(ISBLANK(A718),"",VLOOKUP(A718,'Tabla de equipos'!$B$3:$D$107,3,FALSE))</f>
        <v/>
      </c>
      <c r="J718" s="106" t="str">
        <f t="shared" si="11"/>
        <v/>
      </c>
    </row>
    <row r="719" spans="5:10" x14ac:dyDescent="0.2">
      <c r="E719" s="128" t="str">
        <f>IF(ISBLANK(A719),"",VLOOKUP(A719,'Tabla de equipos'!$B$3:$D$107,3,FALSE))</f>
        <v/>
      </c>
      <c r="J719" s="106" t="str">
        <f t="shared" si="11"/>
        <v/>
      </c>
    </row>
    <row r="720" spans="5:10" x14ac:dyDescent="0.2">
      <c r="E720" s="128" t="str">
        <f>IF(ISBLANK(A720),"",VLOOKUP(A720,'Tabla de equipos'!$B$3:$D$107,3,FALSE))</f>
        <v/>
      </c>
      <c r="J720" s="106" t="str">
        <f t="shared" si="11"/>
        <v/>
      </c>
    </row>
    <row r="721" spans="5:10" x14ac:dyDescent="0.2">
      <c r="E721" s="128" t="str">
        <f>IF(ISBLANK(A721),"",VLOOKUP(A721,'Tabla de equipos'!$B$3:$D$107,3,FALSE))</f>
        <v/>
      </c>
      <c r="J721" s="106" t="str">
        <f t="shared" si="11"/>
        <v/>
      </c>
    </row>
    <row r="722" spans="5:10" x14ac:dyDescent="0.2">
      <c r="E722" s="128" t="str">
        <f>IF(ISBLANK(A722),"",VLOOKUP(A722,'Tabla de equipos'!$B$3:$D$107,3,FALSE))</f>
        <v/>
      </c>
      <c r="J722" s="106" t="str">
        <f t="shared" si="11"/>
        <v/>
      </c>
    </row>
    <row r="723" spans="5:10" x14ac:dyDescent="0.2">
      <c r="E723" s="128" t="str">
        <f>IF(ISBLANK(A723),"",VLOOKUP(A723,'Tabla de equipos'!$B$3:$D$107,3,FALSE))</f>
        <v/>
      </c>
      <c r="J723" s="106" t="str">
        <f t="shared" si="11"/>
        <v/>
      </c>
    </row>
    <row r="724" spans="5:10" x14ac:dyDescent="0.2">
      <c r="E724" s="128" t="str">
        <f>IF(ISBLANK(A724),"",VLOOKUP(A724,'Tabla de equipos'!$B$3:$D$107,3,FALSE))</f>
        <v/>
      </c>
      <c r="J724" s="106" t="str">
        <f t="shared" si="11"/>
        <v/>
      </c>
    </row>
    <row r="725" spans="5:10" x14ac:dyDescent="0.2">
      <c r="E725" s="128" t="str">
        <f>IF(ISBLANK(A725),"",VLOOKUP(A725,'Tabla de equipos'!$B$3:$D$107,3,FALSE))</f>
        <v/>
      </c>
      <c r="J725" s="106" t="str">
        <f t="shared" si="11"/>
        <v/>
      </c>
    </row>
    <row r="726" spans="5:10" x14ac:dyDescent="0.2">
      <c r="E726" s="128" t="str">
        <f>IF(ISBLANK(A726),"",VLOOKUP(A726,'Tabla de equipos'!$B$3:$D$107,3,FALSE))</f>
        <v/>
      </c>
      <c r="J726" s="106" t="str">
        <f t="shared" si="11"/>
        <v/>
      </c>
    </row>
    <row r="727" spans="5:10" x14ac:dyDescent="0.2">
      <c r="E727" s="128" t="str">
        <f>IF(ISBLANK(A727),"",VLOOKUP(A727,'Tabla de equipos'!$B$3:$D$107,3,FALSE))</f>
        <v/>
      </c>
      <c r="J727" s="106" t="str">
        <f t="shared" si="11"/>
        <v/>
      </c>
    </row>
    <row r="728" spans="5:10" x14ac:dyDescent="0.2">
      <c r="E728" s="128" t="str">
        <f>IF(ISBLANK(A728),"",VLOOKUP(A728,'Tabla de equipos'!$B$3:$D$107,3,FALSE))</f>
        <v/>
      </c>
      <c r="J728" s="106" t="str">
        <f t="shared" si="11"/>
        <v/>
      </c>
    </row>
    <row r="729" spans="5:10" x14ac:dyDescent="0.2">
      <c r="E729" s="128" t="str">
        <f>IF(ISBLANK(A729),"",VLOOKUP(A729,'Tabla de equipos'!$B$3:$D$107,3,FALSE))</f>
        <v/>
      </c>
      <c r="J729" s="106" t="str">
        <f t="shared" si="11"/>
        <v/>
      </c>
    </row>
    <row r="730" spans="5:10" x14ac:dyDescent="0.2">
      <c r="E730" s="128" t="str">
        <f>IF(ISBLANK(A730),"",VLOOKUP(A730,'Tabla de equipos'!$B$3:$D$107,3,FALSE))</f>
        <v/>
      </c>
      <c r="J730" s="106" t="str">
        <f t="shared" si="11"/>
        <v/>
      </c>
    </row>
    <row r="731" spans="5:10" x14ac:dyDescent="0.2">
      <c r="E731" s="128" t="str">
        <f>IF(ISBLANK(A731),"",VLOOKUP(A731,'Tabla de equipos'!$B$3:$D$107,3,FALSE))</f>
        <v/>
      </c>
      <c r="J731" s="106" t="str">
        <f t="shared" si="11"/>
        <v/>
      </c>
    </row>
    <row r="732" spans="5:10" x14ac:dyDescent="0.2">
      <c r="E732" s="128" t="str">
        <f>IF(ISBLANK(A732),"",VLOOKUP(A732,'Tabla de equipos'!$B$3:$D$107,3,FALSE))</f>
        <v/>
      </c>
      <c r="J732" s="106" t="str">
        <f t="shared" si="11"/>
        <v/>
      </c>
    </row>
    <row r="733" spans="5:10" x14ac:dyDescent="0.2">
      <c r="E733" s="128" t="str">
        <f>IF(ISBLANK(A733),"",VLOOKUP(A733,'Tabla de equipos'!$B$3:$D$107,3,FALSE))</f>
        <v/>
      </c>
      <c r="J733" s="106" t="str">
        <f t="shared" si="11"/>
        <v/>
      </c>
    </row>
    <row r="734" spans="5:10" x14ac:dyDescent="0.2">
      <c r="E734" s="128" t="str">
        <f>IF(ISBLANK(A734),"",VLOOKUP(A734,'Tabla de equipos'!$B$3:$D$107,3,FALSE))</f>
        <v/>
      </c>
      <c r="J734" s="106" t="str">
        <f t="shared" si="11"/>
        <v/>
      </c>
    </row>
    <row r="735" spans="5:10" x14ac:dyDescent="0.2">
      <c r="E735" s="128" t="str">
        <f>IF(ISBLANK(A735),"",VLOOKUP(A735,'Tabla de equipos'!$B$3:$D$107,3,FALSE))</f>
        <v/>
      </c>
      <c r="J735" s="106" t="str">
        <f t="shared" si="11"/>
        <v/>
      </c>
    </row>
    <row r="736" spans="5:10" x14ac:dyDescent="0.2">
      <c r="E736" s="128" t="str">
        <f>IF(ISBLANK(A736),"",VLOOKUP(A736,'Tabla de equipos'!$B$3:$D$107,3,FALSE))</f>
        <v/>
      </c>
      <c r="J736" s="106" t="str">
        <f t="shared" si="11"/>
        <v/>
      </c>
    </row>
    <row r="737" spans="5:10" x14ac:dyDescent="0.2">
      <c r="E737" s="128" t="str">
        <f>IF(ISBLANK(A737),"",VLOOKUP(A737,'Tabla de equipos'!$B$3:$D$107,3,FALSE))</f>
        <v/>
      </c>
      <c r="J737" s="106" t="str">
        <f t="shared" si="11"/>
        <v/>
      </c>
    </row>
    <row r="738" spans="5:10" x14ac:dyDescent="0.2">
      <c r="E738" s="128" t="str">
        <f>IF(ISBLANK(A738),"",VLOOKUP(A738,'Tabla de equipos'!$B$3:$D$107,3,FALSE))</f>
        <v/>
      </c>
      <c r="J738" s="106" t="str">
        <f t="shared" si="11"/>
        <v/>
      </c>
    </row>
    <row r="739" spans="5:10" x14ac:dyDescent="0.2">
      <c r="E739" s="128" t="str">
        <f>IF(ISBLANK(A739),"",VLOOKUP(A739,'Tabla de equipos'!$B$3:$D$107,3,FALSE))</f>
        <v/>
      </c>
      <c r="J739" s="106" t="str">
        <f t="shared" si="11"/>
        <v/>
      </c>
    </row>
    <row r="740" spans="5:10" x14ac:dyDescent="0.2">
      <c r="E740" s="128" t="str">
        <f>IF(ISBLANK(A740),"",VLOOKUP(A740,'Tabla de equipos'!$B$3:$D$107,3,FALSE))</f>
        <v/>
      </c>
      <c r="J740" s="106" t="str">
        <f t="shared" si="11"/>
        <v/>
      </c>
    </row>
    <row r="741" spans="5:10" x14ac:dyDescent="0.2">
      <c r="E741" s="128" t="str">
        <f>IF(ISBLANK(A741),"",VLOOKUP(A741,'Tabla de equipos'!$B$3:$D$107,3,FALSE))</f>
        <v/>
      </c>
      <c r="J741" s="106" t="str">
        <f t="shared" si="11"/>
        <v/>
      </c>
    </row>
    <row r="742" spans="5:10" x14ac:dyDescent="0.2">
      <c r="E742" s="128" t="str">
        <f>IF(ISBLANK(A742),"",VLOOKUP(A742,'Tabla de equipos'!$B$3:$D$107,3,FALSE))</f>
        <v/>
      </c>
      <c r="J742" s="106" t="str">
        <f t="shared" si="11"/>
        <v/>
      </c>
    </row>
    <row r="743" spans="5:10" x14ac:dyDescent="0.2">
      <c r="E743" s="128" t="str">
        <f>IF(ISBLANK(A743),"",VLOOKUP(A743,'Tabla de equipos'!$B$3:$D$107,3,FALSE))</f>
        <v/>
      </c>
      <c r="J743" s="106" t="str">
        <f t="shared" si="11"/>
        <v/>
      </c>
    </row>
    <row r="744" spans="5:10" x14ac:dyDescent="0.2">
      <c r="E744" s="128" t="str">
        <f>IF(ISBLANK(A744),"",VLOOKUP(A744,'Tabla de equipos'!$B$3:$D$107,3,FALSE))</f>
        <v/>
      </c>
      <c r="J744" s="106" t="str">
        <f t="shared" si="11"/>
        <v/>
      </c>
    </row>
    <row r="745" spans="5:10" x14ac:dyDescent="0.2">
      <c r="E745" s="128" t="str">
        <f>IF(ISBLANK(A745),"",VLOOKUP(A745,'Tabla de equipos'!$B$3:$D$107,3,FALSE))</f>
        <v/>
      </c>
      <c r="J745" s="106" t="str">
        <f t="shared" si="11"/>
        <v/>
      </c>
    </row>
    <row r="746" spans="5:10" x14ac:dyDescent="0.2">
      <c r="E746" s="128" t="str">
        <f>IF(ISBLANK(A746),"",VLOOKUP(A746,'Tabla de equipos'!$B$3:$D$107,3,FALSE))</f>
        <v/>
      </c>
      <c r="J746" s="106" t="str">
        <f t="shared" si="11"/>
        <v/>
      </c>
    </row>
    <row r="747" spans="5:10" x14ac:dyDescent="0.2">
      <c r="E747" s="128" t="str">
        <f>IF(ISBLANK(A747),"",VLOOKUP(A747,'Tabla de equipos'!$B$3:$D$107,3,FALSE))</f>
        <v/>
      </c>
      <c r="J747" s="106" t="str">
        <f t="shared" si="11"/>
        <v/>
      </c>
    </row>
    <row r="748" spans="5:10" x14ac:dyDescent="0.2">
      <c r="E748" s="128" t="str">
        <f>IF(ISBLANK(A748),"",VLOOKUP(A748,'Tabla de equipos'!$B$3:$D$107,3,FALSE))</f>
        <v/>
      </c>
      <c r="J748" s="106" t="str">
        <f t="shared" si="11"/>
        <v/>
      </c>
    </row>
    <row r="749" spans="5:10" x14ac:dyDescent="0.2">
      <c r="E749" s="128" t="str">
        <f>IF(ISBLANK(A749),"",VLOOKUP(A749,'Tabla de equipos'!$B$3:$D$107,3,FALSE))</f>
        <v/>
      </c>
      <c r="J749" s="106" t="str">
        <f t="shared" si="11"/>
        <v/>
      </c>
    </row>
    <row r="750" spans="5:10" x14ac:dyDescent="0.2">
      <c r="E750" s="128" t="str">
        <f>IF(ISBLANK(A750),"",VLOOKUP(A750,'Tabla de equipos'!$B$3:$D$107,3,FALSE))</f>
        <v/>
      </c>
      <c r="J750" s="106" t="str">
        <f t="shared" si="11"/>
        <v/>
      </c>
    </row>
    <row r="751" spans="5:10" x14ac:dyDescent="0.2">
      <c r="E751" s="128" t="str">
        <f>IF(ISBLANK(A751),"",VLOOKUP(A751,'Tabla de equipos'!$B$3:$D$107,3,FALSE))</f>
        <v/>
      </c>
      <c r="J751" s="106" t="str">
        <f t="shared" si="11"/>
        <v/>
      </c>
    </row>
    <row r="752" spans="5:10" x14ac:dyDescent="0.2">
      <c r="E752" s="128" t="str">
        <f>IF(ISBLANK(A752),"",VLOOKUP(A752,'Tabla de equipos'!$B$3:$D$107,3,FALSE))</f>
        <v/>
      </c>
      <c r="J752" s="106" t="str">
        <f t="shared" si="11"/>
        <v/>
      </c>
    </row>
    <row r="753" spans="5:10" x14ac:dyDescent="0.2">
      <c r="E753" s="128" t="str">
        <f>IF(ISBLANK(A753),"",VLOOKUP(A753,'Tabla de equipos'!$B$3:$D$107,3,FALSE))</f>
        <v/>
      </c>
      <c r="J753" s="106" t="str">
        <f t="shared" si="11"/>
        <v/>
      </c>
    </row>
    <row r="754" spans="5:10" x14ac:dyDescent="0.2">
      <c r="E754" s="128" t="str">
        <f>IF(ISBLANK(A754),"",VLOOKUP(A754,'Tabla de equipos'!$B$3:$D$107,3,FALSE))</f>
        <v/>
      </c>
      <c r="J754" s="106" t="str">
        <f t="shared" si="11"/>
        <v/>
      </c>
    </row>
    <row r="755" spans="5:10" x14ac:dyDescent="0.2">
      <c r="E755" s="128" t="str">
        <f>IF(ISBLANK(A755),"",VLOOKUP(A755,'Tabla de equipos'!$B$3:$D$107,3,FALSE))</f>
        <v/>
      </c>
      <c r="J755" s="106" t="str">
        <f t="shared" si="11"/>
        <v/>
      </c>
    </row>
    <row r="756" spans="5:10" x14ac:dyDescent="0.2">
      <c r="E756" s="128" t="str">
        <f>IF(ISBLANK(A756),"",VLOOKUP(A756,'Tabla de equipos'!$B$3:$D$107,3,FALSE))</f>
        <v/>
      </c>
      <c r="J756" s="106" t="str">
        <f t="shared" si="11"/>
        <v/>
      </c>
    </row>
    <row r="757" spans="5:10" x14ac:dyDescent="0.2">
      <c r="E757" s="128" t="str">
        <f>IF(ISBLANK(A757),"",VLOOKUP(A757,'Tabla de equipos'!$B$3:$D$107,3,FALSE))</f>
        <v/>
      </c>
      <c r="J757" s="106" t="str">
        <f t="shared" si="11"/>
        <v/>
      </c>
    </row>
    <row r="758" spans="5:10" x14ac:dyDescent="0.2">
      <c r="E758" s="128" t="str">
        <f>IF(ISBLANK(A758),"",VLOOKUP(A758,'Tabla de equipos'!$B$3:$D$107,3,FALSE))</f>
        <v/>
      </c>
      <c r="J758" s="106" t="str">
        <f t="shared" si="11"/>
        <v/>
      </c>
    </row>
    <row r="759" spans="5:10" x14ac:dyDescent="0.2">
      <c r="E759" s="128" t="str">
        <f>IF(ISBLANK(A759),"",VLOOKUP(A759,'Tabla de equipos'!$B$3:$D$107,3,FALSE))</f>
        <v/>
      </c>
      <c r="J759" s="106" t="str">
        <f t="shared" si="11"/>
        <v/>
      </c>
    </row>
    <row r="760" spans="5:10" x14ac:dyDescent="0.2">
      <c r="E760" s="128" t="str">
        <f>IF(ISBLANK(A760),"",VLOOKUP(A760,'Tabla de equipos'!$B$3:$D$107,3,FALSE))</f>
        <v/>
      </c>
      <c r="J760" s="106" t="str">
        <f t="shared" si="11"/>
        <v/>
      </c>
    </row>
    <row r="761" spans="5:10" x14ac:dyDescent="0.2">
      <c r="E761" s="128" t="str">
        <f>IF(ISBLANK(A761),"",VLOOKUP(A761,'Tabla de equipos'!$B$3:$D$107,3,FALSE))</f>
        <v/>
      </c>
      <c r="J761" s="106" t="str">
        <f t="shared" si="11"/>
        <v/>
      </c>
    </row>
    <row r="762" spans="5:10" x14ac:dyDescent="0.2">
      <c r="E762" s="128" t="str">
        <f>IF(ISBLANK(A762),"",VLOOKUP(A762,'Tabla de equipos'!$B$3:$D$107,3,FALSE))</f>
        <v/>
      </c>
      <c r="J762" s="106" t="str">
        <f t="shared" si="11"/>
        <v/>
      </c>
    </row>
    <row r="763" spans="5:10" x14ac:dyDescent="0.2">
      <c r="E763" s="128" t="str">
        <f>IF(ISBLANK(A763),"",VLOOKUP(A763,'Tabla de equipos'!$B$3:$D$107,3,FALSE))</f>
        <v/>
      </c>
      <c r="J763" s="106" t="str">
        <f t="shared" si="11"/>
        <v/>
      </c>
    </row>
    <row r="764" spans="5:10" x14ac:dyDescent="0.2">
      <c r="E764" s="128" t="str">
        <f>IF(ISBLANK(A764),"",VLOOKUP(A764,'Tabla de equipos'!$B$3:$D$107,3,FALSE))</f>
        <v/>
      </c>
      <c r="J764" s="106" t="str">
        <f t="shared" si="11"/>
        <v/>
      </c>
    </row>
    <row r="765" spans="5:10" x14ac:dyDescent="0.2">
      <c r="E765" s="128" t="str">
        <f>IF(ISBLANK(A765),"",VLOOKUP(A765,'Tabla de equipos'!$B$3:$D$107,3,FALSE))</f>
        <v/>
      </c>
      <c r="J765" s="106" t="str">
        <f t="shared" si="11"/>
        <v/>
      </c>
    </row>
    <row r="766" spans="5:10" x14ac:dyDescent="0.2">
      <c r="E766" s="128" t="str">
        <f>IF(ISBLANK(A766),"",VLOOKUP(A766,'Tabla de equipos'!$B$3:$D$107,3,FALSE))</f>
        <v/>
      </c>
      <c r="J766" s="106" t="str">
        <f t="shared" si="11"/>
        <v/>
      </c>
    </row>
    <row r="767" spans="5:10" x14ac:dyDescent="0.2">
      <c r="E767" s="128" t="str">
        <f>IF(ISBLANK(A767),"",VLOOKUP(A767,'Tabla de equipos'!$B$3:$D$107,3,FALSE))</f>
        <v/>
      </c>
      <c r="J767" s="106" t="str">
        <f t="shared" si="11"/>
        <v/>
      </c>
    </row>
    <row r="768" spans="5:10" x14ac:dyDescent="0.2">
      <c r="E768" s="128" t="str">
        <f>IF(ISBLANK(A768),"",VLOOKUP(A768,'Tabla de equipos'!$B$3:$D$107,3,FALSE))</f>
        <v/>
      </c>
      <c r="J768" s="106" t="str">
        <f t="shared" si="11"/>
        <v/>
      </c>
    </row>
    <row r="769" spans="5:10" x14ac:dyDescent="0.2">
      <c r="E769" s="128" t="str">
        <f>IF(ISBLANK(A769),"",VLOOKUP(A769,'Tabla de equipos'!$B$3:$D$107,3,FALSE))</f>
        <v/>
      </c>
      <c r="J769" s="106" t="str">
        <f t="shared" si="11"/>
        <v/>
      </c>
    </row>
    <row r="770" spans="5:10" x14ac:dyDescent="0.2">
      <c r="E770" s="128" t="str">
        <f>IF(ISBLANK(A770),"",VLOOKUP(A770,'Tabla de equipos'!$B$3:$D$107,3,FALSE))</f>
        <v/>
      </c>
      <c r="J770" s="106" t="str">
        <f t="shared" si="11"/>
        <v/>
      </c>
    </row>
    <row r="771" spans="5:10" x14ac:dyDescent="0.2">
      <c r="E771" s="128" t="str">
        <f>IF(ISBLANK(A771),"",VLOOKUP(A771,'Tabla de equipos'!$B$3:$D$107,3,FALSE))</f>
        <v/>
      </c>
      <c r="J771" s="106" t="str">
        <f t="shared" si="11"/>
        <v/>
      </c>
    </row>
    <row r="772" spans="5:10" x14ac:dyDescent="0.2">
      <c r="E772" s="128" t="str">
        <f>IF(ISBLANK(A772),"",VLOOKUP(A772,'Tabla de equipos'!$B$3:$D$107,3,FALSE))</f>
        <v/>
      </c>
      <c r="J772" s="106" t="str">
        <f t="shared" si="11"/>
        <v/>
      </c>
    </row>
    <row r="773" spans="5:10" x14ac:dyDescent="0.2">
      <c r="E773" s="128" t="str">
        <f>IF(ISBLANK(A773),"",VLOOKUP(A773,'Tabla de equipos'!$B$3:$D$107,3,FALSE))</f>
        <v/>
      </c>
      <c r="J773" s="106" t="str">
        <f t="shared" ref="J773:J836" si="12">IF(AND(A773="",G773=0),"",IF(AND(G773&gt;0,A773=""),"Falta elegir equipo/producto",IF(AND(A773&lt;&gt;"",G773=""),"falta incluir unidades",IF(AND(A773&lt;&gt;"",G773&gt;0,B773=""),"Falta incluir Tipo de Exceptuación",IF(AND(A773&lt;&gt;"",B773&lt;&gt;"",C773="",G773&gt;0),"Falta Incluir Nombre del Beneficiario","No olvidar adjuntar factura de la exceptuación")))))</f>
        <v/>
      </c>
    </row>
    <row r="774" spans="5:10" x14ac:dyDescent="0.2">
      <c r="E774" s="128" t="str">
        <f>IF(ISBLANK(A774),"",VLOOKUP(A774,'Tabla de equipos'!$B$3:$D$107,3,FALSE))</f>
        <v/>
      </c>
      <c r="J774" s="106" t="str">
        <f t="shared" si="12"/>
        <v/>
      </c>
    </row>
    <row r="775" spans="5:10" x14ac:dyDescent="0.2">
      <c r="E775" s="128" t="str">
        <f>IF(ISBLANK(A775),"",VLOOKUP(A775,'Tabla de equipos'!$B$3:$D$107,3,FALSE))</f>
        <v/>
      </c>
      <c r="J775" s="106" t="str">
        <f t="shared" si="12"/>
        <v/>
      </c>
    </row>
    <row r="776" spans="5:10" x14ac:dyDescent="0.2">
      <c r="E776" s="128" t="str">
        <f>IF(ISBLANK(A776),"",VLOOKUP(A776,'Tabla de equipos'!$B$3:$D$107,3,FALSE))</f>
        <v/>
      </c>
      <c r="J776" s="106" t="str">
        <f t="shared" si="12"/>
        <v/>
      </c>
    </row>
    <row r="777" spans="5:10" x14ac:dyDescent="0.2">
      <c r="E777" s="128" t="str">
        <f>IF(ISBLANK(A777),"",VLOOKUP(A777,'Tabla de equipos'!$B$3:$D$107,3,FALSE))</f>
        <v/>
      </c>
      <c r="J777" s="106" t="str">
        <f t="shared" si="12"/>
        <v/>
      </c>
    </row>
    <row r="778" spans="5:10" x14ac:dyDescent="0.2">
      <c r="E778" s="128" t="str">
        <f>IF(ISBLANK(A778),"",VLOOKUP(A778,'Tabla de equipos'!$B$3:$D$107,3,FALSE))</f>
        <v/>
      </c>
      <c r="J778" s="106" t="str">
        <f t="shared" si="12"/>
        <v/>
      </c>
    </row>
    <row r="779" spans="5:10" x14ac:dyDescent="0.2">
      <c r="E779" s="128" t="str">
        <f>IF(ISBLANK(A779),"",VLOOKUP(A779,'Tabla de equipos'!$B$3:$D$107,3,FALSE))</f>
        <v/>
      </c>
      <c r="J779" s="106" t="str">
        <f t="shared" si="12"/>
        <v/>
      </c>
    </row>
    <row r="780" spans="5:10" x14ac:dyDescent="0.2">
      <c r="E780" s="128" t="str">
        <f>IF(ISBLANK(A780),"",VLOOKUP(A780,'Tabla de equipos'!$B$3:$D$107,3,FALSE))</f>
        <v/>
      </c>
      <c r="J780" s="106" t="str">
        <f t="shared" si="12"/>
        <v/>
      </c>
    </row>
    <row r="781" spans="5:10" x14ac:dyDescent="0.2">
      <c r="E781" s="128" t="str">
        <f>IF(ISBLANK(A781),"",VLOOKUP(A781,'Tabla de equipos'!$B$3:$D$107,3,FALSE))</f>
        <v/>
      </c>
      <c r="J781" s="106" t="str">
        <f t="shared" si="12"/>
        <v/>
      </c>
    </row>
    <row r="782" spans="5:10" x14ac:dyDescent="0.2">
      <c r="E782" s="128" t="str">
        <f>IF(ISBLANK(A782),"",VLOOKUP(A782,'Tabla de equipos'!$B$3:$D$107,3,FALSE))</f>
        <v/>
      </c>
      <c r="J782" s="106" t="str">
        <f t="shared" si="12"/>
        <v/>
      </c>
    </row>
    <row r="783" spans="5:10" x14ac:dyDescent="0.2">
      <c r="E783" s="128" t="str">
        <f>IF(ISBLANK(A783),"",VLOOKUP(A783,'Tabla de equipos'!$B$3:$D$107,3,FALSE))</f>
        <v/>
      </c>
      <c r="J783" s="106" t="str">
        <f t="shared" si="12"/>
        <v/>
      </c>
    </row>
    <row r="784" spans="5:10" x14ac:dyDescent="0.2">
      <c r="E784" s="128" t="str">
        <f>IF(ISBLANK(A784),"",VLOOKUP(A784,'Tabla de equipos'!$B$3:$D$107,3,FALSE))</f>
        <v/>
      </c>
      <c r="J784" s="106" t="str">
        <f t="shared" si="12"/>
        <v/>
      </c>
    </row>
    <row r="785" spans="5:10" x14ac:dyDescent="0.2">
      <c r="E785" s="128" t="str">
        <f>IF(ISBLANK(A785),"",VLOOKUP(A785,'Tabla de equipos'!$B$3:$D$107,3,FALSE))</f>
        <v/>
      </c>
      <c r="J785" s="106" t="str">
        <f t="shared" si="12"/>
        <v/>
      </c>
    </row>
    <row r="786" spans="5:10" x14ac:dyDescent="0.2">
      <c r="E786" s="128" t="str">
        <f>IF(ISBLANK(A786),"",VLOOKUP(A786,'Tabla de equipos'!$B$3:$D$107,3,FALSE))</f>
        <v/>
      </c>
      <c r="J786" s="106" t="str">
        <f t="shared" si="12"/>
        <v/>
      </c>
    </row>
    <row r="787" spans="5:10" x14ac:dyDescent="0.2">
      <c r="E787" s="128" t="str">
        <f>IF(ISBLANK(A787),"",VLOOKUP(A787,'Tabla de equipos'!$B$3:$D$107,3,FALSE))</f>
        <v/>
      </c>
      <c r="J787" s="106" t="str">
        <f t="shared" si="12"/>
        <v/>
      </c>
    </row>
    <row r="788" spans="5:10" x14ac:dyDescent="0.2">
      <c r="E788" s="128" t="str">
        <f>IF(ISBLANK(A788),"",VLOOKUP(A788,'Tabla de equipos'!$B$3:$D$107,3,FALSE))</f>
        <v/>
      </c>
      <c r="J788" s="106" t="str">
        <f t="shared" si="12"/>
        <v/>
      </c>
    </row>
    <row r="789" spans="5:10" x14ac:dyDescent="0.2">
      <c r="E789" s="128" t="str">
        <f>IF(ISBLANK(A789),"",VLOOKUP(A789,'Tabla de equipos'!$B$3:$D$107,3,FALSE))</f>
        <v/>
      </c>
      <c r="J789" s="106" t="str">
        <f t="shared" si="12"/>
        <v/>
      </c>
    </row>
    <row r="790" spans="5:10" x14ac:dyDescent="0.2">
      <c r="E790" s="128" t="str">
        <f>IF(ISBLANK(A790),"",VLOOKUP(A790,'Tabla de equipos'!$B$3:$D$107,3,FALSE))</f>
        <v/>
      </c>
      <c r="J790" s="106" t="str">
        <f t="shared" si="12"/>
        <v/>
      </c>
    </row>
    <row r="791" spans="5:10" x14ac:dyDescent="0.2">
      <c r="E791" s="128" t="str">
        <f>IF(ISBLANK(A791),"",VLOOKUP(A791,'Tabla de equipos'!$B$3:$D$107,3,FALSE))</f>
        <v/>
      </c>
      <c r="J791" s="106" t="str">
        <f t="shared" si="12"/>
        <v/>
      </c>
    </row>
    <row r="792" spans="5:10" x14ac:dyDescent="0.2">
      <c r="E792" s="128" t="str">
        <f>IF(ISBLANK(A792),"",VLOOKUP(A792,'Tabla de equipos'!$B$3:$D$107,3,FALSE))</f>
        <v/>
      </c>
      <c r="J792" s="106" t="str">
        <f t="shared" si="12"/>
        <v/>
      </c>
    </row>
    <row r="793" spans="5:10" x14ac:dyDescent="0.2">
      <c r="E793" s="128" t="str">
        <f>IF(ISBLANK(A793),"",VLOOKUP(A793,'Tabla de equipos'!$B$3:$D$107,3,FALSE))</f>
        <v/>
      </c>
      <c r="J793" s="106" t="str">
        <f t="shared" si="12"/>
        <v/>
      </c>
    </row>
    <row r="794" spans="5:10" x14ac:dyDescent="0.2">
      <c r="E794" s="128" t="str">
        <f>IF(ISBLANK(A794),"",VLOOKUP(A794,'Tabla de equipos'!$B$3:$D$107,3,FALSE))</f>
        <v/>
      </c>
      <c r="J794" s="106" t="str">
        <f t="shared" si="12"/>
        <v/>
      </c>
    </row>
    <row r="795" spans="5:10" x14ac:dyDescent="0.2">
      <c r="E795" s="128" t="str">
        <f>IF(ISBLANK(A795),"",VLOOKUP(A795,'Tabla de equipos'!$B$3:$D$107,3,FALSE))</f>
        <v/>
      </c>
      <c r="J795" s="106" t="str">
        <f t="shared" si="12"/>
        <v/>
      </c>
    </row>
    <row r="796" spans="5:10" x14ac:dyDescent="0.2">
      <c r="E796" s="128" t="str">
        <f>IF(ISBLANK(A796),"",VLOOKUP(A796,'Tabla de equipos'!$B$3:$D$107,3,FALSE))</f>
        <v/>
      </c>
      <c r="J796" s="106" t="str">
        <f t="shared" si="12"/>
        <v/>
      </c>
    </row>
    <row r="797" spans="5:10" x14ac:dyDescent="0.2">
      <c r="E797" s="128" t="str">
        <f>IF(ISBLANK(A797),"",VLOOKUP(A797,'Tabla de equipos'!$B$3:$D$107,3,FALSE))</f>
        <v/>
      </c>
      <c r="J797" s="106" t="str">
        <f t="shared" si="12"/>
        <v/>
      </c>
    </row>
    <row r="798" spans="5:10" x14ac:dyDescent="0.2">
      <c r="E798" s="128" t="str">
        <f>IF(ISBLANK(A798),"",VLOOKUP(A798,'Tabla de equipos'!$B$3:$D$107,3,FALSE))</f>
        <v/>
      </c>
      <c r="J798" s="106" t="str">
        <f t="shared" si="12"/>
        <v/>
      </c>
    </row>
    <row r="799" spans="5:10" x14ac:dyDescent="0.2">
      <c r="E799" s="128" t="str">
        <f>IF(ISBLANK(A799),"",VLOOKUP(A799,'Tabla de equipos'!$B$3:$D$107,3,FALSE))</f>
        <v/>
      </c>
      <c r="J799" s="106" t="str">
        <f t="shared" si="12"/>
        <v/>
      </c>
    </row>
    <row r="800" spans="5:10" x14ac:dyDescent="0.2">
      <c r="E800" s="128" t="str">
        <f>IF(ISBLANK(A800),"",VLOOKUP(A800,'Tabla de equipos'!$B$3:$D$107,3,FALSE))</f>
        <v/>
      </c>
      <c r="J800" s="106" t="str">
        <f t="shared" si="12"/>
        <v/>
      </c>
    </row>
    <row r="801" spans="5:10" x14ac:dyDescent="0.2">
      <c r="E801" s="128" t="str">
        <f>IF(ISBLANK(A801),"",VLOOKUP(A801,'Tabla de equipos'!$B$3:$D$107,3,FALSE))</f>
        <v/>
      </c>
      <c r="J801" s="106" t="str">
        <f t="shared" si="12"/>
        <v/>
      </c>
    </row>
    <row r="802" spans="5:10" x14ac:dyDescent="0.2">
      <c r="E802" s="128" t="str">
        <f>IF(ISBLANK(A802),"",VLOOKUP(A802,'Tabla de equipos'!$B$3:$D$107,3,FALSE))</f>
        <v/>
      </c>
      <c r="J802" s="106" t="str">
        <f t="shared" si="12"/>
        <v/>
      </c>
    </row>
    <row r="803" spans="5:10" x14ac:dyDescent="0.2">
      <c r="E803" s="128" t="str">
        <f>IF(ISBLANK(A803),"",VLOOKUP(A803,'Tabla de equipos'!$B$3:$D$107,3,FALSE))</f>
        <v/>
      </c>
      <c r="J803" s="106" t="str">
        <f t="shared" si="12"/>
        <v/>
      </c>
    </row>
    <row r="804" spans="5:10" x14ac:dyDescent="0.2">
      <c r="E804" s="128" t="str">
        <f>IF(ISBLANK(A804),"",VLOOKUP(A804,'Tabla de equipos'!$B$3:$D$107,3,FALSE))</f>
        <v/>
      </c>
      <c r="J804" s="106" t="str">
        <f t="shared" si="12"/>
        <v/>
      </c>
    </row>
    <row r="805" spans="5:10" x14ac:dyDescent="0.2">
      <c r="E805" s="128" t="str">
        <f>IF(ISBLANK(A805),"",VLOOKUP(A805,'Tabla de equipos'!$B$3:$D$107,3,FALSE))</f>
        <v/>
      </c>
      <c r="J805" s="106" t="str">
        <f t="shared" si="12"/>
        <v/>
      </c>
    </row>
    <row r="806" spans="5:10" x14ac:dyDescent="0.2">
      <c r="E806" s="128" t="str">
        <f>IF(ISBLANK(A806),"",VLOOKUP(A806,'Tabla de equipos'!$B$3:$D$107,3,FALSE))</f>
        <v/>
      </c>
      <c r="J806" s="106" t="str">
        <f t="shared" si="12"/>
        <v/>
      </c>
    </row>
    <row r="807" spans="5:10" x14ac:dyDescent="0.2">
      <c r="E807" s="128" t="str">
        <f>IF(ISBLANK(A807),"",VLOOKUP(A807,'Tabla de equipos'!$B$3:$D$107,3,FALSE))</f>
        <v/>
      </c>
      <c r="J807" s="106" t="str">
        <f t="shared" si="12"/>
        <v/>
      </c>
    </row>
    <row r="808" spans="5:10" x14ac:dyDescent="0.2">
      <c r="E808" s="128" t="str">
        <f>IF(ISBLANK(A808),"",VLOOKUP(A808,'Tabla de equipos'!$B$3:$D$107,3,FALSE))</f>
        <v/>
      </c>
      <c r="J808" s="106" t="str">
        <f t="shared" si="12"/>
        <v/>
      </c>
    </row>
    <row r="809" spans="5:10" x14ac:dyDescent="0.2">
      <c r="E809" s="128" t="str">
        <f>IF(ISBLANK(A809),"",VLOOKUP(A809,'Tabla de equipos'!$B$3:$D$107,3,FALSE))</f>
        <v/>
      </c>
      <c r="J809" s="106" t="str">
        <f t="shared" si="12"/>
        <v/>
      </c>
    </row>
    <row r="810" spans="5:10" x14ac:dyDescent="0.2">
      <c r="E810" s="128" t="str">
        <f>IF(ISBLANK(A810),"",VLOOKUP(A810,'Tabla de equipos'!$B$3:$D$107,3,FALSE))</f>
        <v/>
      </c>
      <c r="J810" s="106" t="str">
        <f t="shared" si="12"/>
        <v/>
      </c>
    </row>
    <row r="811" spans="5:10" x14ac:dyDescent="0.2">
      <c r="E811" s="128" t="str">
        <f>IF(ISBLANK(A811),"",VLOOKUP(A811,'Tabla de equipos'!$B$3:$D$107,3,FALSE))</f>
        <v/>
      </c>
      <c r="J811" s="106" t="str">
        <f t="shared" si="12"/>
        <v/>
      </c>
    </row>
    <row r="812" spans="5:10" x14ac:dyDescent="0.2">
      <c r="E812" s="128" t="str">
        <f>IF(ISBLANK(A812),"",VLOOKUP(A812,'Tabla de equipos'!$B$3:$D$107,3,FALSE))</f>
        <v/>
      </c>
      <c r="J812" s="106" t="str">
        <f t="shared" si="12"/>
        <v/>
      </c>
    </row>
    <row r="813" spans="5:10" x14ac:dyDescent="0.2">
      <c r="E813" s="128" t="str">
        <f>IF(ISBLANK(A813),"",VLOOKUP(A813,'Tabla de equipos'!$B$3:$D$107,3,FALSE))</f>
        <v/>
      </c>
      <c r="J813" s="106" t="str">
        <f t="shared" si="12"/>
        <v/>
      </c>
    </row>
    <row r="814" spans="5:10" x14ac:dyDescent="0.2">
      <c r="E814" s="128" t="str">
        <f>IF(ISBLANK(A814),"",VLOOKUP(A814,'Tabla de equipos'!$B$3:$D$107,3,FALSE))</f>
        <v/>
      </c>
      <c r="J814" s="106" t="str">
        <f t="shared" si="12"/>
        <v/>
      </c>
    </row>
    <row r="815" spans="5:10" x14ac:dyDescent="0.2">
      <c r="E815" s="128" t="str">
        <f>IF(ISBLANK(A815),"",VLOOKUP(A815,'Tabla de equipos'!$B$3:$D$107,3,FALSE))</f>
        <v/>
      </c>
      <c r="J815" s="106" t="str">
        <f t="shared" si="12"/>
        <v/>
      </c>
    </row>
    <row r="816" spans="5:10" x14ac:dyDescent="0.2">
      <c r="E816" s="128" t="str">
        <f>IF(ISBLANK(A816),"",VLOOKUP(A816,'Tabla de equipos'!$B$3:$D$107,3,FALSE))</f>
        <v/>
      </c>
      <c r="J816" s="106" t="str">
        <f t="shared" si="12"/>
        <v/>
      </c>
    </row>
    <row r="817" spans="5:10" x14ac:dyDescent="0.2">
      <c r="E817" s="128" t="str">
        <f>IF(ISBLANK(A817),"",VLOOKUP(A817,'Tabla de equipos'!$B$3:$D$107,3,FALSE))</f>
        <v/>
      </c>
      <c r="J817" s="106" t="str">
        <f t="shared" si="12"/>
        <v/>
      </c>
    </row>
    <row r="818" spans="5:10" x14ac:dyDescent="0.2">
      <c r="E818" s="128" t="str">
        <f>IF(ISBLANK(A818),"",VLOOKUP(A818,'Tabla de equipos'!$B$3:$D$107,3,FALSE))</f>
        <v/>
      </c>
      <c r="J818" s="106" t="str">
        <f t="shared" si="12"/>
        <v/>
      </c>
    </row>
    <row r="819" spans="5:10" x14ac:dyDescent="0.2">
      <c r="E819" s="128" t="str">
        <f>IF(ISBLANK(A819),"",VLOOKUP(A819,'Tabla de equipos'!$B$3:$D$107,3,FALSE))</f>
        <v/>
      </c>
      <c r="J819" s="106" t="str">
        <f t="shared" si="12"/>
        <v/>
      </c>
    </row>
    <row r="820" spans="5:10" x14ac:dyDescent="0.2">
      <c r="E820" s="128" t="str">
        <f>IF(ISBLANK(A820),"",VLOOKUP(A820,'Tabla de equipos'!$B$3:$D$107,3,FALSE))</f>
        <v/>
      </c>
      <c r="J820" s="106" t="str">
        <f t="shared" si="12"/>
        <v/>
      </c>
    </row>
    <row r="821" spans="5:10" x14ac:dyDescent="0.2">
      <c r="E821" s="128" t="str">
        <f>IF(ISBLANK(A821),"",VLOOKUP(A821,'Tabla de equipos'!$B$3:$D$107,3,FALSE))</f>
        <v/>
      </c>
      <c r="J821" s="106" t="str">
        <f t="shared" si="12"/>
        <v/>
      </c>
    </row>
    <row r="822" spans="5:10" x14ac:dyDescent="0.2">
      <c r="E822" s="128" t="str">
        <f>IF(ISBLANK(A822),"",VLOOKUP(A822,'Tabla de equipos'!$B$3:$D$107,3,FALSE))</f>
        <v/>
      </c>
      <c r="J822" s="106" t="str">
        <f t="shared" si="12"/>
        <v/>
      </c>
    </row>
    <row r="823" spans="5:10" x14ac:dyDescent="0.2">
      <c r="E823" s="128" t="str">
        <f>IF(ISBLANK(A823),"",VLOOKUP(A823,'Tabla de equipos'!$B$3:$D$107,3,FALSE))</f>
        <v/>
      </c>
      <c r="J823" s="106" t="str">
        <f t="shared" si="12"/>
        <v/>
      </c>
    </row>
    <row r="824" spans="5:10" x14ac:dyDescent="0.2">
      <c r="E824" s="128" t="str">
        <f>IF(ISBLANK(A824),"",VLOOKUP(A824,'Tabla de equipos'!$B$3:$D$107,3,FALSE))</f>
        <v/>
      </c>
      <c r="J824" s="106" t="str">
        <f t="shared" si="12"/>
        <v/>
      </c>
    </row>
    <row r="825" spans="5:10" x14ac:dyDescent="0.2">
      <c r="E825" s="128" t="str">
        <f>IF(ISBLANK(A825),"",VLOOKUP(A825,'Tabla de equipos'!$B$3:$D$107,3,FALSE))</f>
        <v/>
      </c>
      <c r="J825" s="106" t="str">
        <f t="shared" si="12"/>
        <v/>
      </c>
    </row>
    <row r="826" spans="5:10" x14ac:dyDescent="0.2">
      <c r="E826" s="128" t="str">
        <f>IF(ISBLANK(A826),"",VLOOKUP(A826,'Tabla de equipos'!$B$3:$D$107,3,FALSE))</f>
        <v/>
      </c>
      <c r="J826" s="106" t="str">
        <f t="shared" si="12"/>
        <v/>
      </c>
    </row>
    <row r="827" spans="5:10" x14ac:dyDescent="0.2">
      <c r="E827" s="128" t="str">
        <f>IF(ISBLANK(A827),"",VLOOKUP(A827,'Tabla de equipos'!$B$3:$D$107,3,FALSE))</f>
        <v/>
      </c>
      <c r="J827" s="106" t="str">
        <f t="shared" si="12"/>
        <v/>
      </c>
    </row>
    <row r="828" spans="5:10" x14ac:dyDescent="0.2">
      <c r="E828" s="128" t="str">
        <f>IF(ISBLANK(A828),"",VLOOKUP(A828,'Tabla de equipos'!$B$3:$D$107,3,FALSE))</f>
        <v/>
      </c>
      <c r="J828" s="106" t="str">
        <f t="shared" si="12"/>
        <v/>
      </c>
    </row>
    <row r="829" spans="5:10" x14ac:dyDescent="0.2">
      <c r="E829" s="128" t="str">
        <f>IF(ISBLANK(A829),"",VLOOKUP(A829,'Tabla de equipos'!$B$3:$D$107,3,FALSE))</f>
        <v/>
      </c>
      <c r="J829" s="106" t="str">
        <f t="shared" si="12"/>
        <v/>
      </c>
    </row>
    <row r="830" spans="5:10" x14ac:dyDescent="0.2">
      <c r="E830" s="128" t="str">
        <f>IF(ISBLANK(A830),"",VLOOKUP(A830,'Tabla de equipos'!$B$3:$D$107,3,FALSE))</f>
        <v/>
      </c>
      <c r="J830" s="106" t="str">
        <f t="shared" si="12"/>
        <v/>
      </c>
    </row>
    <row r="831" spans="5:10" x14ac:dyDescent="0.2">
      <c r="E831" s="128" t="str">
        <f>IF(ISBLANK(A831),"",VLOOKUP(A831,'Tabla de equipos'!$B$3:$D$107,3,FALSE))</f>
        <v/>
      </c>
      <c r="J831" s="106" t="str">
        <f t="shared" si="12"/>
        <v/>
      </c>
    </row>
    <row r="832" spans="5:10" x14ac:dyDescent="0.2">
      <c r="E832" s="128" t="str">
        <f>IF(ISBLANK(A832),"",VLOOKUP(A832,'Tabla de equipos'!$B$3:$D$107,3,FALSE))</f>
        <v/>
      </c>
      <c r="J832" s="106" t="str">
        <f t="shared" si="12"/>
        <v/>
      </c>
    </row>
    <row r="833" spans="5:10" x14ac:dyDescent="0.2">
      <c r="E833" s="128" t="str">
        <f>IF(ISBLANK(A833),"",VLOOKUP(A833,'Tabla de equipos'!$B$3:$D$107,3,FALSE))</f>
        <v/>
      </c>
      <c r="J833" s="106" t="str">
        <f t="shared" si="12"/>
        <v/>
      </c>
    </row>
    <row r="834" spans="5:10" x14ac:dyDescent="0.2">
      <c r="E834" s="128" t="str">
        <f>IF(ISBLANK(A834),"",VLOOKUP(A834,'Tabla de equipos'!$B$3:$D$107,3,FALSE))</f>
        <v/>
      </c>
      <c r="J834" s="106" t="str">
        <f t="shared" si="12"/>
        <v/>
      </c>
    </row>
    <row r="835" spans="5:10" x14ac:dyDescent="0.2">
      <c r="E835" s="128" t="str">
        <f>IF(ISBLANK(A835),"",VLOOKUP(A835,'Tabla de equipos'!$B$3:$D$107,3,FALSE))</f>
        <v/>
      </c>
      <c r="J835" s="106" t="str">
        <f t="shared" si="12"/>
        <v/>
      </c>
    </row>
    <row r="836" spans="5:10" x14ac:dyDescent="0.2">
      <c r="E836" s="128" t="str">
        <f>IF(ISBLANK(A836),"",VLOOKUP(A836,'Tabla de equipos'!$B$3:$D$107,3,FALSE))</f>
        <v/>
      </c>
      <c r="J836" s="106" t="str">
        <f t="shared" si="12"/>
        <v/>
      </c>
    </row>
    <row r="837" spans="5:10" x14ac:dyDescent="0.2">
      <c r="E837" s="128" t="str">
        <f>IF(ISBLANK(A837),"",VLOOKUP(A837,'Tabla de equipos'!$B$3:$D$107,3,FALSE))</f>
        <v/>
      </c>
      <c r="J837" s="106" t="str">
        <f t="shared" ref="J837:J900" si="13">IF(AND(A837="",G837=0),"",IF(AND(G837&gt;0,A837=""),"Falta elegir equipo/producto",IF(AND(A837&lt;&gt;"",G837=""),"falta incluir unidades",IF(AND(A837&lt;&gt;"",G837&gt;0,B837=""),"Falta incluir Tipo de Exceptuación",IF(AND(A837&lt;&gt;"",B837&lt;&gt;"",C837="",G837&gt;0),"Falta Incluir Nombre del Beneficiario","No olvidar adjuntar factura de la exceptuación")))))</f>
        <v/>
      </c>
    </row>
    <row r="838" spans="5:10" x14ac:dyDescent="0.2">
      <c r="E838" s="128" t="str">
        <f>IF(ISBLANK(A838),"",VLOOKUP(A838,'Tabla de equipos'!$B$3:$D$107,3,FALSE))</f>
        <v/>
      </c>
      <c r="J838" s="106" t="str">
        <f t="shared" si="13"/>
        <v/>
      </c>
    </row>
    <row r="839" spans="5:10" x14ac:dyDescent="0.2">
      <c r="E839" s="128" t="str">
        <f>IF(ISBLANK(A839),"",VLOOKUP(A839,'Tabla de equipos'!$B$3:$D$107,3,FALSE))</f>
        <v/>
      </c>
      <c r="J839" s="106" t="str">
        <f t="shared" si="13"/>
        <v/>
      </c>
    </row>
    <row r="840" spans="5:10" x14ac:dyDescent="0.2">
      <c r="E840" s="128" t="str">
        <f>IF(ISBLANK(A840),"",VLOOKUP(A840,'Tabla de equipos'!$B$3:$D$107,3,FALSE))</f>
        <v/>
      </c>
      <c r="J840" s="106" t="str">
        <f t="shared" si="13"/>
        <v/>
      </c>
    </row>
    <row r="841" spans="5:10" x14ac:dyDescent="0.2">
      <c r="E841" s="128" t="str">
        <f>IF(ISBLANK(A841),"",VLOOKUP(A841,'Tabla de equipos'!$B$3:$D$107,3,FALSE))</f>
        <v/>
      </c>
      <c r="J841" s="106" t="str">
        <f t="shared" si="13"/>
        <v/>
      </c>
    </row>
    <row r="842" spans="5:10" x14ac:dyDescent="0.2">
      <c r="E842" s="128" t="str">
        <f>IF(ISBLANK(A842),"",VLOOKUP(A842,'Tabla de equipos'!$B$3:$D$107,3,FALSE))</f>
        <v/>
      </c>
      <c r="J842" s="106" t="str">
        <f t="shared" si="13"/>
        <v/>
      </c>
    </row>
    <row r="843" spans="5:10" x14ac:dyDescent="0.2">
      <c r="E843" s="128" t="str">
        <f>IF(ISBLANK(A843),"",VLOOKUP(A843,'Tabla de equipos'!$B$3:$D$107,3,FALSE))</f>
        <v/>
      </c>
      <c r="J843" s="106" t="str">
        <f t="shared" si="13"/>
        <v/>
      </c>
    </row>
    <row r="844" spans="5:10" x14ac:dyDescent="0.2">
      <c r="E844" s="128" t="str">
        <f>IF(ISBLANK(A844),"",VLOOKUP(A844,'Tabla de equipos'!$B$3:$D$107,3,FALSE))</f>
        <v/>
      </c>
      <c r="J844" s="106" t="str">
        <f t="shared" si="13"/>
        <v/>
      </c>
    </row>
    <row r="845" spans="5:10" x14ac:dyDescent="0.2">
      <c r="E845" s="128" t="str">
        <f>IF(ISBLANK(A845),"",VLOOKUP(A845,'Tabla de equipos'!$B$3:$D$107,3,FALSE))</f>
        <v/>
      </c>
      <c r="J845" s="106" t="str">
        <f t="shared" si="13"/>
        <v/>
      </c>
    </row>
    <row r="846" spans="5:10" x14ac:dyDescent="0.2">
      <c r="E846" s="128" t="str">
        <f>IF(ISBLANK(A846),"",VLOOKUP(A846,'Tabla de equipos'!$B$3:$D$107,3,FALSE))</f>
        <v/>
      </c>
      <c r="J846" s="106" t="str">
        <f t="shared" si="13"/>
        <v/>
      </c>
    </row>
    <row r="847" spans="5:10" x14ac:dyDescent="0.2">
      <c r="E847" s="128" t="str">
        <f>IF(ISBLANK(A847),"",VLOOKUP(A847,'Tabla de equipos'!$B$3:$D$107,3,FALSE))</f>
        <v/>
      </c>
      <c r="J847" s="106" t="str">
        <f t="shared" si="13"/>
        <v/>
      </c>
    </row>
    <row r="848" spans="5:10" x14ac:dyDescent="0.2">
      <c r="E848" s="128" t="str">
        <f>IF(ISBLANK(A848),"",VLOOKUP(A848,'Tabla de equipos'!$B$3:$D$107,3,FALSE))</f>
        <v/>
      </c>
      <c r="J848" s="106" t="str">
        <f t="shared" si="13"/>
        <v/>
      </c>
    </row>
    <row r="849" spans="5:10" x14ac:dyDescent="0.2">
      <c r="E849" s="128" t="str">
        <f>IF(ISBLANK(A849),"",VLOOKUP(A849,'Tabla de equipos'!$B$3:$D$107,3,FALSE))</f>
        <v/>
      </c>
      <c r="J849" s="106" t="str">
        <f t="shared" si="13"/>
        <v/>
      </c>
    </row>
    <row r="850" spans="5:10" x14ac:dyDescent="0.2">
      <c r="E850" s="128" t="str">
        <f>IF(ISBLANK(A850),"",VLOOKUP(A850,'Tabla de equipos'!$B$3:$D$107,3,FALSE))</f>
        <v/>
      </c>
      <c r="J850" s="106" t="str">
        <f t="shared" si="13"/>
        <v/>
      </c>
    </row>
    <row r="851" spans="5:10" x14ac:dyDescent="0.2">
      <c r="E851" s="128" t="str">
        <f>IF(ISBLANK(A851),"",VLOOKUP(A851,'Tabla de equipos'!$B$3:$D$107,3,FALSE))</f>
        <v/>
      </c>
      <c r="J851" s="106" t="str">
        <f t="shared" si="13"/>
        <v/>
      </c>
    </row>
    <row r="852" spans="5:10" x14ac:dyDescent="0.2">
      <c r="E852" s="128" t="str">
        <f>IF(ISBLANK(A852),"",VLOOKUP(A852,'Tabla de equipos'!$B$3:$D$107,3,FALSE))</f>
        <v/>
      </c>
      <c r="J852" s="106" t="str">
        <f t="shared" si="13"/>
        <v/>
      </c>
    </row>
    <row r="853" spans="5:10" x14ac:dyDescent="0.2">
      <c r="E853" s="128" t="str">
        <f>IF(ISBLANK(A853),"",VLOOKUP(A853,'Tabla de equipos'!$B$3:$D$107,3,FALSE))</f>
        <v/>
      </c>
      <c r="J853" s="106" t="str">
        <f t="shared" si="13"/>
        <v/>
      </c>
    </row>
    <row r="854" spans="5:10" x14ac:dyDescent="0.2">
      <c r="E854" s="128" t="str">
        <f>IF(ISBLANK(A854),"",VLOOKUP(A854,'Tabla de equipos'!$B$3:$D$107,3,FALSE))</f>
        <v/>
      </c>
      <c r="J854" s="106" t="str">
        <f t="shared" si="13"/>
        <v/>
      </c>
    </row>
    <row r="855" spans="5:10" x14ac:dyDescent="0.2">
      <c r="E855" s="128" t="str">
        <f>IF(ISBLANK(A855),"",VLOOKUP(A855,'Tabla de equipos'!$B$3:$D$107,3,FALSE))</f>
        <v/>
      </c>
      <c r="J855" s="106" t="str">
        <f t="shared" si="13"/>
        <v/>
      </c>
    </row>
    <row r="856" spans="5:10" x14ac:dyDescent="0.2">
      <c r="E856" s="128" t="str">
        <f>IF(ISBLANK(A856),"",VLOOKUP(A856,'Tabla de equipos'!$B$3:$D$107,3,FALSE))</f>
        <v/>
      </c>
      <c r="J856" s="106" t="str">
        <f t="shared" si="13"/>
        <v/>
      </c>
    </row>
    <row r="857" spans="5:10" x14ac:dyDescent="0.2">
      <c r="E857" s="128" t="str">
        <f>IF(ISBLANK(A857),"",VLOOKUP(A857,'Tabla de equipos'!$B$3:$D$107,3,FALSE))</f>
        <v/>
      </c>
      <c r="J857" s="106" t="str">
        <f t="shared" si="13"/>
        <v/>
      </c>
    </row>
    <row r="858" spans="5:10" x14ac:dyDescent="0.2">
      <c r="E858" s="128" t="str">
        <f>IF(ISBLANK(A858),"",VLOOKUP(A858,'Tabla de equipos'!$B$3:$D$107,3,FALSE))</f>
        <v/>
      </c>
      <c r="J858" s="106" t="str">
        <f t="shared" si="13"/>
        <v/>
      </c>
    </row>
    <row r="859" spans="5:10" x14ac:dyDescent="0.2">
      <c r="E859" s="128" t="str">
        <f>IF(ISBLANK(A859),"",VLOOKUP(A859,'Tabla de equipos'!$B$3:$D$107,3,FALSE))</f>
        <v/>
      </c>
      <c r="J859" s="106" t="str">
        <f t="shared" si="13"/>
        <v/>
      </c>
    </row>
    <row r="860" spans="5:10" x14ac:dyDescent="0.2">
      <c r="E860" s="128" t="str">
        <f>IF(ISBLANK(A860),"",VLOOKUP(A860,'Tabla de equipos'!$B$3:$D$107,3,FALSE))</f>
        <v/>
      </c>
      <c r="J860" s="106" t="str">
        <f t="shared" si="13"/>
        <v/>
      </c>
    </row>
    <row r="861" spans="5:10" x14ac:dyDescent="0.2">
      <c r="E861" s="128" t="str">
        <f>IF(ISBLANK(A861),"",VLOOKUP(A861,'Tabla de equipos'!$B$3:$D$107,3,FALSE))</f>
        <v/>
      </c>
      <c r="J861" s="106" t="str">
        <f t="shared" si="13"/>
        <v/>
      </c>
    </row>
    <row r="862" spans="5:10" x14ac:dyDescent="0.2">
      <c r="E862" s="128" t="str">
        <f>IF(ISBLANK(A862),"",VLOOKUP(A862,'Tabla de equipos'!$B$3:$D$107,3,FALSE))</f>
        <v/>
      </c>
      <c r="J862" s="106" t="str">
        <f t="shared" si="13"/>
        <v/>
      </c>
    </row>
    <row r="863" spans="5:10" x14ac:dyDescent="0.2">
      <c r="E863" s="128" t="str">
        <f>IF(ISBLANK(A863),"",VLOOKUP(A863,'Tabla de equipos'!$B$3:$D$107,3,FALSE))</f>
        <v/>
      </c>
      <c r="J863" s="106" t="str">
        <f t="shared" si="13"/>
        <v/>
      </c>
    </row>
    <row r="864" spans="5:10" x14ac:dyDescent="0.2">
      <c r="E864" s="128" t="str">
        <f>IF(ISBLANK(A864),"",VLOOKUP(A864,'Tabla de equipos'!$B$3:$D$107,3,FALSE))</f>
        <v/>
      </c>
      <c r="J864" s="106" t="str">
        <f t="shared" si="13"/>
        <v/>
      </c>
    </row>
    <row r="865" spans="5:10" x14ac:dyDescent="0.2">
      <c r="E865" s="128" t="str">
        <f>IF(ISBLANK(A865),"",VLOOKUP(A865,'Tabla de equipos'!$B$3:$D$107,3,FALSE))</f>
        <v/>
      </c>
      <c r="J865" s="106" t="str">
        <f t="shared" si="13"/>
        <v/>
      </c>
    </row>
    <row r="866" spans="5:10" x14ac:dyDescent="0.2">
      <c r="E866" s="128" t="str">
        <f>IF(ISBLANK(A866),"",VLOOKUP(A866,'Tabla de equipos'!$B$3:$D$107,3,FALSE))</f>
        <v/>
      </c>
      <c r="J866" s="106" t="str">
        <f t="shared" si="13"/>
        <v/>
      </c>
    </row>
    <row r="867" spans="5:10" x14ac:dyDescent="0.2">
      <c r="E867" s="128" t="str">
        <f>IF(ISBLANK(A867),"",VLOOKUP(A867,'Tabla de equipos'!$B$3:$D$107,3,FALSE))</f>
        <v/>
      </c>
      <c r="J867" s="106" t="str">
        <f t="shared" si="13"/>
        <v/>
      </c>
    </row>
    <row r="868" spans="5:10" x14ac:dyDescent="0.2">
      <c r="E868" s="128" t="str">
        <f>IF(ISBLANK(A868),"",VLOOKUP(A868,'Tabla de equipos'!$B$3:$D$107,3,FALSE))</f>
        <v/>
      </c>
      <c r="J868" s="106" t="str">
        <f t="shared" si="13"/>
        <v/>
      </c>
    </row>
    <row r="869" spans="5:10" x14ac:dyDescent="0.2">
      <c r="E869" s="128" t="str">
        <f>IF(ISBLANK(A869),"",VLOOKUP(A869,'Tabla de equipos'!$B$3:$D$107,3,FALSE))</f>
        <v/>
      </c>
      <c r="J869" s="106" t="str">
        <f t="shared" si="13"/>
        <v/>
      </c>
    </row>
    <row r="870" spans="5:10" x14ac:dyDescent="0.2">
      <c r="E870" s="128" t="str">
        <f>IF(ISBLANK(A870),"",VLOOKUP(A870,'Tabla de equipos'!$B$3:$D$107,3,FALSE))</f>
        <v/>
      </c>
      <c r="J870" s="106" t="str">
        <f t="shared" si="13"/>
        <v/>
      </c>
    </row>
    <row r="871" spans="5:10" x14ac:dyDescent="0.2">
      <c r="E871" s="128" t="str">
        <f>IF(ISBLANK(A871),"",VLOOKUP(A871,'Tabla de equipos'!$B$3:$D$107,3,FALSE))</f>
        <v/>
      </c>
      <c r="J871" s="106" t="str">
        <f t="shared" si="13"/>
        <v/>
      </c>
    </row>
    <row r="872" spans="5:10" x14ac:dyDescent="0.2">
      <c r="E872" s="128" t="str">
        <f>IF(ISBLANK(A872),"",VLOOKUP(A872,'Tabla de equipos'!$B$3:$D$107,3,FALSE))</f>
        <v/>
      </c>
      <c r="J872" s="106" t="str">
        <f t="shared" si="13"/>
        <v/>
      </c>
    </row>
    <row r="873" spans="5:10" x14ac:dyDescent="0.2">
      <c r="E873" s="128" t="str">
        <f>IF(ISBLANK(A873),"",VLOOKUP(A873,'Tabla de equipos'!$B$3:$D$107,3,FALSE))</f>
        <v/>
      </c>
      <c r="J873" s="106" t="str">
        <f t="shared" si="13"/>
        <v/>
      </c>
    </row>
    <row r="874" spans="5:10" x14ac:dyDescent="0.2">
      <c r="E874" s="128" t="str">
        <f>IF(ISBLANK(A874),"",VLOOKUP(A874,'Tabla de equipos'!$B$3:$D$107,3,FALSE))</f>
        <v/>
      </c>
      <c r="J874" s="106" t="str">
        <f t="shared" si="13"/>
        <v/>
      </c>
    </row>
    <row r="875" spans="5:10" x14ac:dyDescent="0.2">
      <c r="E875" s="128" t="str">
        <f>IF(ISBLANK(A875),"",VLOOKUP(A875,'Tabla de equipos'!$B$3:$D$107,3,FALSE))</f>
        <v/>
      </c>
      <c r="J875" s="106" t="str">
        <f t="shared" si="13"/>
        <v/>
      </c>
    </row>
    <row r="876" spans="5:10" x14ac:dyDescent="0.2">
      <c r="E876" s="128" t="str">
        <f>IF(ISBLANK(A876),"",VLOOKUP(A876,'Tabla de equipos'!$B$3:$D$107,3,FALSE))</f>
        <v/>
      </c>
      <c r="J876" s="106" t="str">
        <f t="shared" si="13"/>
        <v/>
      </c>
    </row>
    <row r="877" spans="5:10" x14ac:dyDescent="0.2">
      <c r="E877" s="128" t="str">
        <f>IF(ISBLANK(A877),"",VLOOKUP(A877,'Tabla de equipos'!$B$3:$D$107,3,FALSE))</f>
        <v/>
      </c>
      <c r="J877" s="106" t="str">
        <f t="shared" si="13"/>
        <v/>
      </c>
    </row>
    <row r="878" spans="5:10" x14ac:dyDescent="0.2">
      <c r="E878" s="128" t="str">
        <f>IF(ISBLANK(A878),"",VLOOKUP(A878,'Tabla de equipos'!$B$3:$D$107,3,FALSE))</f>
        <v/>
      </c>
      <c r="J878" s="106" t="str">
        <f t="shared" si="13"/>
        <v/>
      </c>
    </row>
    <row r="879" spans="5:10" x14ac:dyDescent="0.2">
      <c r="E879" s="128" t="str">
        <f>IF(ISBLANK(A879),"",VLOOKUP(A879,'Tabla de equipos'!$B$3:$D$107,3,FALSE))</f>
        <v/>
      </c>
      <c r="J879" s="106" t="str">
        <f t="shared" si="13"/>
        <v/>
      </c>
    </row>
    <row r="880" spans="5:10" x14ac:dyDescent="0.2">
      <c r="E880" s="128" t="str">
        <f>IF(ISBLANK(A880),"",VLOOKUP(A880,'Tabla de equipos'!$B$3:$D$107,3,FALSE))</f>
        <v/>
      </c>
      <c r="J880" s="106" t="str">
        <f t="shared" si="13"/>
        <v/>
      </c>
    </row>
    <row r="881" spans="5:10" x14ac:dyDescent="0.2">
      <c r="E881" s="128" t="str">
        <f>IF(ISBLANK(A881),"",VLOOKUP(A881,'Tabla de equipos'!$B$3:$D$107,3,FALSE))</f>
        <v/>
      </c>
      <c r="J881" s="106" t="str">
        <f t="shared" si="13"/>
        <v/>
      </c>
    </row>
    <row r="882" spans="5:10" x14ac:dyDescent="0.2">
      <c r="E882" s="128" t="str">
        <f>IF(ISBLANK(A882),"",VLOOKUP(A882,'Tabla de equipos'!$B$3:$D$107,3,FALSE))</f>
        <v/>
      </c>
      <c r="J882" s="106" t="str">
        <f t="shared" si="13"/>
        <v/>
      </c>
    </row>
    <row r="883" spans="5:10" x14ac:dyDescent="0.2">
      <c r="E883" s="128" t="str">
        <f>IF(ISBLANK(A883),"",VLOOKUP(A883,'Tabla de equipos'!$B$3:$D$107,3,FALSE))</f>
        <v/>
      </c>
      <c r="J883" s="106" t="str">
        <f t="shared" si="13"/>
        <v/>
      </c>
    </row>
    <row r="884" spans="5:10" x14ac:dyDescent="0.2">
      <c r="E884" s="128" t="str">
        <f>IF(ISBLANK(A884),"",VLOOKUP(A884,'Tabla de equipos'!$B$3:$D$107,3,FALSE))</f>
        <v/>
      </c>
      <c r="J884" s="106" t="str">
        <f t="shared" si="13"/>
        <v/>
      </c>
    </row>
    <row r="885" spans="5:10" x14ac:dyDescent="0.2">
      <c r="E885" s="128" t="str">
        <f>IF(ISBLANK(A885),"",VLOOKUP(A885,'Tabla de equipos'!$B$3:$D$107,3,FALSE))</f>
        <v/>
      </c>
      <c r="J885" s="106" t="str">
        <f t="shared" si="13"/>
        <v/>
      </c>
    </row>
    <row r="886" spans="5:10" x14ac:dyDescent="0.2">
      <c r="E886" s="128" t="str">
        <f>IF(ISBLANK(A886),"",VLOOKUP(A886,'Tabla de equipos'!$B$3:$D$107,3,FALSE))</f>
        <v/>
      </c>
      <c r="J886" s="106" t="str">
        <f t="shared" si="13"/>
        <v/>
      </c>
    </row>
    <row r="887" spans="5:10" x14ac:dyDescent="0.2">
      <c r="E887" s="128" t="str">
        <f>IF(ISBLANK(A887),"",VLOOKUP(A887,'Tabla de equipos'!$B$3:$D$107,3,FALSE))</f>
        <v/>
      </c>
      <c r="J887" s="106" t="str">
        <f t="shared" si="13"/>
        <v/>
      </c>
    </row>
    <row r="888" spans="5:10" x14ac:dyDescent="0.2">
      <c r="E888" s="128" t="str">
        <f>IF(ISBLANK(A888),"",VLOOKUP(A888,'Tabla de equipos'!$B$3:$D$107,3,FALSE))</f>
        <v/>
      </c>
      <c r="J888" s="106" t="str">
        <f t="shared" si="13"/>
        <v/>
      </c>
    </row>
    <row r="889" spans="5:10" x14ac:dyDescent="0.2">
      <c r="E889" s="128" t="str">
        <f>IF(ISBLANK(A889),"",VLOOKUP(A889,'Tabla de equipos'!$B$3:$D$107,3,FALSE))</f>
        <v/>
      </c>
      <c r="J889" s="106" t="str">
        <f t="shared" si="13"/>
        <v/>
      </c>
    </row>
    <row r="890" spans="5:10" x14ac:dyDescent="0.2">
      <c r="E890" s="128" t="str">
        <f>IF(ISBLANK(A890),"",VLOOKUP(A890,'Tabla de equipos'!$B$3:$D$107,3,FALSE))</f>
        <v/>
      </c>
      <c r="J890" s="106" t="str">
        <f t="shared" si="13"/>
        <v/>
      </c>
    </row>
    <row r="891" spans="5:10" x14ac:dyDescent="0.2">
      <c r="E891" s="128" t="str">
        <f>IF(ISBLANK(A891),"",VLOOKUP(A891,'Tabla de equipos'!$B$3:$D$107,3,FALSE))</f>
        <v/>
      </c>
      <c r="J891" s="106" t="str">
        <f t="shared" si="13"/>
        <v/>
      </c>
    </row>
    <row r="892" spans="5:10" x14ac:dyDescent="0.2">
      <c r="E892" s="128" t="str">
        <f>IF(ISBLANK(A892),"",VLOOKUP(A892,'Tabla de equipos'!$B$3:$D$107,3,FALSE))</f>
        <v/>
      </c>
      <c r="J892" s="106" t="str">
        <f t="shared" si="13"/>
        <v/>
      </c>
    </row>
    <row r="893" spans="5:10" x14ac:dyDescent="0.2">
      <c r="E893" s="128" t="str">
        <f>IF(ISBLANK(A893),"",VLOOKUP(A893,'Tabla de equipos'!$B$3:$D$107,3,FALSE))</f>
        <v/>
      </c>
      <c r="J893" s="106" t="str">
        <f t="shared" si="13"/>
        <v/>
      </c>
    </row>
    <row r="894" spans="5:10" x14ac:dyDescent="0.2">
      <c r="E894" s="128" t="str">
        <f>IF(ISBLANK(A894),"",VLOOKUP(A894,'Tabla de equipos'!$B$3:$D$107,3,FALSE))</f>
        <v/>
      </c>
      <c r="J894" s="106" t="str">
        <f t="shared" si="13"/>
        <v/>
      </c>
    </row>
    <row r="895" spans="5:10" x14ac:dyDescent="0.2">
      <c r="E895" s="128" t="str">
        <f>IF(ISBLANK(A895),"",VLOOKUP(A895,'Tabla de equipos'!$B$3:$D$107,3,FALSE))</f>
        <v/>
      </c>
      <c r="J895" s="106" t="str">
        <f t="shared" si="13"/>
        <v/>
      </c>
    </row>
    <row r="896" spans="5:10" x14ac:dyDescent="0.2">
      <c r="E896" s="128" t="str">
        <f>IF(ISBLANK(A896),"",VLOOKUP(A896,'Tabla de equipos'!$B$3:$D$107,3,FALSE))</f>
        <v/>
      </c>
      <c r="J896" s="106" t="str">
        <f t="shared" si="13"/>
        <v/>
      </c>
    </row>
    <row r="897" spans="5:10" x14ac:dyDescent="0.2">
      <c r="E897" s="128" t="str">
        <f>IF(ISBLANK(A897),"",VLOOKUP(A897,'Tabla de equipos'!$B$3:$D$107,3,FALSE))</f>
        <v/>
      </c>
      <c r="J897" s="106" t="str">
        <f t="shared" si="13"/>
        <v/>
      </c>
    </row>
    <row r="898" spans="5:10" x14ac:dyDescent="0.2">
      <c r="E898" s="128" t="str">
        <f>IF(ISBLANK(A898),"",VLOOKUP(A898,'Tabla de equipos'!$B$3:$D$107,3,FALSE))</f>
        <v/>
      </c>
      <c r="J898" s="106" t="str">
        <f t="shared" si="13"/>
        <v/>
      </c>
    </row>
    <row r="899" spans="5:10" x14ac:dyDescent="0.2">
      <c r="E899" s="128" t="str">
        <f>IF(ISBLANK(A899),"",VLOOKUP(A899,'Tabla de equipos'!$B$3:$D$107,3,FALSE))</f>
        <v/>
      </c>
      <c r="J899" s="106" t="str">
        <f t="shared" si="13"/>
        <v/>
      </c>
    </row>
    <row r="900" spans="5:10" x14ac:dyDescent="0.2">
      <c r="E900" s="128" t="str">
        <f>IF(ISBLANK(A900),"",VLOOKUP(A900,'Tabla de equipos'!$B$3:$D$107,3,FALSE))</f>
        <v/>
      </c>
      <c r="J900" s="106" t="str">
        <f t="shared" si="13"/>
        <v/>
      </c>
    </row>
    <row r="901" spans="5:10" x14ac:dyDescent="0.2">
      <c r="E901" s="128" t="str">
        <f>IF(ISBLANK(A901),"",VLOOKUP(A901,'Tabla de equipos'!$B$3:$D$107,3,FALSE))</f>
        <v/>
      </c>
      <c r="J901" s="106" t="str">
        <f t="shared" ref="J901:J964" si="14">IF(AND(A901="",G901=0),"",IF(AND(G901&gt;0,A901=""),"Falta elegir equipo/producto",IF(AND(A901&lt;&gt;"",G901=""),"falta incluir unidades",IF(AND(A901&lt;&gt;"",G901&gt;0,B901=""),"Falta incluir Tipo de Exceptuación",IF(AND(A901&lt;&gt;"",B901&lt;&gt;"",C901="",G901&gt;0),"Falta Incluir Nombre del Beneficiario","No olvidar adjuntar factura de la exceptuación")))))</f>
        <v/>
      </c>
    </row>
    <row r="902" spans="5:10" x14ac:dyDescent="0.2">
      <c r="E902" s="128" t="str">
        <f>IF(ISBLANK(A902),"",VLOOKUP(A902,'Tabla de equipos'!$B$3:$D$107,3,FALSE))</f>
        <v/>
      </c>
      <c r="J902" s="106" t="str">
        <f t="shared" si="14"/>
        <v/>
      </c>
    </row>
    <row r="903" spans="5:10" x14ac:dyDescent="0.2">
      <c r="E903" s="128" t="str">
        <f>IF(ISBLANK(A903),"",VLOOKUP(A903,'Tabla de equipos'!$B$3:$D$107,3,FALSE))</f>
        <v/>
      </c>
      <c r="J903" s="106" t="str">
        <f t="shared" si="14"/>
        <v/>
      </c>
    </row>
    <row r="904" spans="5:10" x14ac:dyDescent="0.2">
      <c r="E904" s="128" t="str">
        <f>IF(ISBLANK(A904),"",VLOOKUP(A904,'Tabla de equipos'!$B$3:$D$107,3,FALSE))</f>
        <v/>
      </c>
      <c r="J904" s="106" t="str">
        <f t="shared" si="14"/>
        <v/>
      </c>
    </row>
    <row r="905" spans="5:10" x14ac:dyDescent="0.2">
      <c r="E905" s="128" t="str">
        <f>IF(ISBLANK(A905),"",VLOOKUP(A905,'Tabla de equipos'!$B$3:$D$107,3,FALSE))</f>
        <v/>
      </c>
      <c r="J905" s="106" t="str">
        <f t="shared" si="14"/>
        <v/>
      </c>
    </row>
    <row r="906" spans="5:10" x14ac:dyDescent="0.2">
      <c r="E906" s="128" t="str">
        <f>IF(ISBLANK(A906),"",VLOOKUP(A906,'Tabla de equipos'!$B$3:$D$107,3,FALSE))</f>
        <v/>
      </c>
      <c r="J906" s="106" t="str">
        <f t="shared" si="14"/>
        <v/>
      </c>
    </row>
    <row r="907" spans="5:10" x14ac:dyDescent="0.2">
      <c r="E907" s="128" t="str">
        <f>IF(ISBLANK(A907),"",VLOOKUP(A907,'Tabla de equipos'!$B$3:$D$107,3,FALSE))</f>
        <v/>
      </c>
      <c r="J907" s="106" t="str">
        <f t="shared" si="14"/>
        <v/>
      </c>
    </row>
    <row r="908" spans="5:10" x14ac:dyDescent="0.2">
      <c r="E908" s="128" t="str">
        <f>IF(ISBLANK(A908),"",VLOOKUP(A908,'Tabla de equipos'!$B$3:$D$107,3,FALSE))</f>
        <v/>
      </c>
      <c r="J908" s="106" t="str">
        <f t="shared" si="14"/>
        <v/>
      </c>
    </row>
    <row r="909" spans="5:10" x14ac:dyDescent="0.2">
      <c r="E909" s="128" t="str">
        <f>IF(ISBLANK(A909),"",VLOOKUP(A909,'Tabla de equipos'!$B$3:$D$107,3,FALSE))</f>
        <v/>
      </c>
      <c r="J909" s="106" t="str">
        <f t="shared" si="14"/>
        <v/>
      </c>
    </row>
    <row r="910" spans="5:10" x14ac:dyDescent="0.2">
      <c r="E910" s="128" t="str">
        <f>IF(ISBLANK(A910),"",VLOOKUP(A910,'Tabla de equipos'!$B$3:$D$107,3,FALSE))</f>
        <v/>
      </c>
      <c r="J910" s="106" t="str">
        <f t="shared" si="14"/>
        <v/>
      </c>
    </row>
    <row r="911" spans="5:10" x14ac:dyDescent="0.2">
      <c r="E911" s="128" t="str">
        <f>IF(ISBLANK(A911),"",VLOOKUP(A911,'Tabla de equipos'!$B$3:$D$107,3,FALSE))</f>
        <v/>
      </c>
      <c r="J911" s="106" t="str">
        <f t="shared" si="14"/>
        <v/>
      </c>
    </row>
    <row r="912" spans="5:10" x14ac:dyDescent="0.2">
      <c r="E912" s="128" t="str">
        <f>IF(ISBLANK(A912),"",VLOOKUP(A912,'Tabla de equipos'!$B$3:$D$107,3,FALSE))</f>
        <v/>
      </c>
      <c r="J912" s="106" t="str">
        <f t="shared" si="14"/>
        <v/>
      </c>
    </row>
    <row r="913" spans="5:10" x14ac:dyDescent="0.2">
      <c r="E913" s="128" t="str">
        <f>IF(ISBLANK(A913),"",VLOOKUP(A913,'Tabla de equipos'!$B$3:$D$107,3,FALSE))</f>
        <v/>
      </c>
      <c r="J913" s="106" t="str">
        <f t="shared" si="14"/>
        <v/>
      </c>
    </row>
    <row r="914" spans="5:10" x14ac:dyDescent="0.2">
      <c r="E914" s="128" t="str">
        <f>IF(ISBLANK(A914),"",VLOOKUP(A914,'Tabla de equipos'!$B$3:$D$107,3,FALSE))</f>
        <v/>
      </c>
      <c r="J914" s="106" t="str">
        <f t="shared" si="14"/>
        <v/>
      </c>
    </row>
    <row r="915" spans="5:10" x14ac:dyDescent="0.2">
      <c r="E915" s="128" t="str">
        <f>IF(ISBLANK(A915),"",VLOOKUP(A915,'Tabla de equipos'!$B$3:$D$107,3,FALSE))</f>
        <v/>
      </c>
      <c r="J915" s="106" t="str">
        <f t="shared" si="14"/>
        <v/>
      </c>
    </row>
    <row r="916" spans="5:10" x14ac:dyDescent="0.2">
      <c r="E916" s="128" t="str">
        <f>IF(ISBLANK(A916),"",VLOOKUP(A916,'Tabla de equipos'!$B$3:$D$107,3,FALSE))</f>
        <v/>
      </c>
      <c r="J916" s="106" t="str">
        <f t="shared" si="14"/>
        <v/>
      </c>
    </row>
    <row r="917" spans="5:10" x14ac:dyDescent="0.2">
      <c r="E917" s="128" t="str">
        <f>IF(ISBLANK(A917),"",VLOOKUP(A917,'Tabla de equipos'!$B$3:$D$107,3,FALSE))</f>
        <v/>
      </c>
      <c r="J917" s="106" t="str">
        <f t="shared" si="14"/>
        <v/>
      </c>
    </row>
    <row r="918" spans="5:10" x14ac:dyDescent="0.2">
      <c r="E918" s="128" t="str">
        <f>IF(ISBLANK(A918),"",VLOOKUP(A918,'Tabla de equipos'!$B$3:$D$107,3,FALSE))</f>
        <v/>
      </c>
      <c r="J918" s="106" t="str">
        <f t="shared" si="14"/>
        <v/>
      </c>
    </row>
    <row r="919" spans="5:10" x14ac:dyDescent="0.2">
      <c r="E919" s="128" t="str">
        <f>IF(ISBLANK(A919),"",VLOOKUP(A919,'Tabla de equipos'!$B$3:$D$107,3,FALSE))</f>
        <v/>
      </c>
      <c r="J919" s="106" t="str">
        <f t="shared" si="14"/>
        <v/>
      </c>
    </row>
    <row r="920" spans="5:10" x14ac:dyDescent="0.2">
      <c r="E920" s="128" t="str">
        <f>IF(ISBLANK(A920),"",VLOOKUP(A920,'Tabla de equipos'!$B$3:$D$107,3,FALSE))</f>
        <v/>
      </c>
      <c r="J920" s="106" t="str">
        <f t="shared" si="14"/>
        <v/>
      </c>
    </row>
    <row r="921" spans="5:10" x14ac:dyDescent="0.2">
      <c r="E921" s="128" t="str">
        <f>IF(ISBLANK(A921),"",VLOOKUP(A921,'Tabla de equipos'!$B$3:$D$107,3,FALSE))</f>
        <v/>
      </c>
      <c r="J921" s="106" t="str">
        <f t="shared" si="14"/>
        <v/>
      </c>
    </row>
    <row r="922" spans="5:10" x14ac:dyDescent="0.2">
      <c r="E922" s="128" t="str">
        <f>IF(ISBLANK(A922),"",VLOOKUP(A922,'Tabla de equipos'!$B$3:$D$107,3,FALSE))</f>
        <v/>
      </c>
      <c r="J922" s="106" t="str">
        <f t="shared" si="14"/>
        <v/>
      </c>
    </row>
    <row r="923" spans="5:10" x14ac:dyDescent="0.2">
      <c r="E923" s="128" t="str">
        <f>IF(ISBLANK(A923),"",VLOOKUP(A923,'Tabla de equipos'!$B$3:$D$107,3,FALSE))</f>
        <v/>
      </c>
      <c r="J923" s="106" t="str">
        <f t="shared" si="14"/>
        <v/>
      </c>
    </row>
    <row r="924" spans="5:10" x14ac:dyDescent="0.2">
      <c r="E924" s="128" t="str">
        <f>IF(ISBLANK(A924),"",VLOOKUP(A924,'Tabla de equipos'!$B$3:$D$107,3,FALSE))</f>
        <v/>
      </c>
      <c r="J924" s="106" t="str">
        <f t="shared" si="14"/>
        <v/>
      </c>
    </row>
    <row r="925" spans="5:10" x14ac:dyDescent="0.2">
      <c r="E925" s="128" t="str">
        <f>IF(ISBLANK(A925),"",VLOOKUP(A925,'Tabla de equipos'!$B$3:$D$107,3,FALSE))</f>
        <v/>
      </c>
      <c r="J925" s="106" t="str">
        <f t="shared" si="14"/>
        <v/>
      </c>
    </row>
    <row r="926" spans="5:10" x14ac:dyDescent="0.2">
      <c r="E926" s="128" t="str">
        <f>IF(ISBLANK(A926),"",VLOOKUP(A926,'Tabla de equipos'!$B$3:$D$107,3,FALSE))</f>
        <v/>
      </c>
      <c r="J926" s="106" t="str">
        <f t="shared" si="14"/>
        <v/>
      </c>
    </row>
    <row r="927" spans="5:10" x14ac:dyDescent="0.2">
      <c r="E927" s="128" t="str">
        <f>IF(ISBLANK(A927),"",VLOOKUP(A927,'Tabla de equipos'!$B$3:$D$107,3,FALSE))</f>
        <v/>
      </c>
      <c r="J927" s="106" t="str">
        <f t="shared" si="14"/>
        <v/>
      </c>
    </row>
    <row r="928" spans="5:10" x14ac:dyDescent="0.2">
      <c r="E928" s="128" t="str">
        <f>IF(ISBLANK(A928),"",VLOOKUP(A928,'Tabla de equipos'!$B$3:$D$107,3,FALSE))</f>
        <v/>
      </c>
      <c r="J928" s="106" t="str">
        <f t="shared" si="14"/>
        <v/>
      </c>
    </row>
    <row r="929" spans="5:10" x14ac:dyDescent="0.2">
      <c r="E929" s="128" t="str">
        <f>IF(ISBLANK(A929),"",VLOOKUP(A929,'Tabla de equipos'!$B$3:$D$107,3,FALSE))</f>
        <v/>
      </c>
      <c r="J929" s="106" t="str">
        <f t="shared" si="14"/>
        <v/>
      </c>
    </row>
    <row r="930" spans="5:10" x14ac:dyDescent="0.2">
      <c r="E930" s="128" t="str">
        <f>IF(ISBLANK(A930),"",VLOOKUP(A930,'Tabla de equipos'!$B$3:$D$107,3,FALSE))</f>
        <v/>
      </c>
      <c r="J930" s="106" t="str">
        <f t="shared" si="14"/>
        <v/>
      </c>
    </row>
    <row r="931" spans="5:10" x14ac:dyDescent="0.2">
      <c r="E931" s="128" t="str">
        <f>IF(ISBLANK(A931),"",VLOOKUP(A931,'Tabla de equipos'!$B$3:$D$107,3,FALSE))</f>
        <v/>
      </c>
      <c r="J931" s="106" t="str">
        <f t="shared" si="14"/>
        <v/>
      </c>
    </row>
    <row r="932" spans="5:10" x14ac:dyDescent="0.2">
      <c r="E932" s="128" t="str">
        <f>IF(ISBLANK(A932),"",VLOOKUP(A932,'Tabla de equipos'!$B$3:$D$107,3,FALSE))</f>
        <v/>
      </c>
      <c r="J932" s="106" t="str">
        <f t="shared" si="14"/>
        <v/>
      </c>
    </row>
    <row r="933" spans="5:10" x14ac:dyDescent="0.2">
      <c r="E933" s="128" t="str">
        <f>IF(ISBLANK(A933),"",VLOOKUP(A933,'Tabla de equipos'!$B$3:$D$107,3,FALSE))</f>
        <v/>
      </c>
      <c r="J933" s="106" t="str">
        <f t="shared" si="14"/>
        <v/>
      </c>
    </row>
    <row r="934" spans="5:10" x14ac:dyDescent="0.2">
      <c r="E934" s="128" t="str">
        <f>IF(ISBLANK(A934),"",VLOOKUP(A934,'Tabla de equipos'!$B$3:$D$107,3,FALSE))</f>
        <v/>
      </c>
      <c r="J934" s="106" t="str">
        <f t="shared" si="14"/>
        <v/>
      </c>
    </row>
    <row r="935" spans="5:10" x14ac:dyDescent="0.2">
      <c r="E935" s="128" t="str">
        <f>IF(ISBLANK(A935),"",VLOOKUP(A935,'Tabla de equipos'!$B$3:$D$107,3,FALSE))</f>
        <v/>
      </c>
      <c r="J935" s="106" t="str">
        <f t="shared" si="14"/>
        <v/>
      </c>
    </row>
    <row r="936" spans="5:10" x14ac:dyDescent="0.2">
      <c r="E936" s="128" t="str">
        <f>IF(ISBLANK(A936),"",VLOOKUP(A936,'Tabla de equipos'!$B$3:$D$107,3,FALSE))</f>
        <v/>
      </c>
      <c r="J936" s="106" t="str">
        <f t="shared" si="14"/>
        <v/>
      </c>
    </row>
    <row r="937" spans="5:10" x14ac:dyDescent="0.2">
      <c r="E937" s="128" t="str">
        <f>IF(ISBLANK(A937),"",VLOOKUP(A937,'Tabla de equipos'!$B$3:$D$107,3,FALSE))</f>
        <v/>
      </c>
      <c r="J937" s="106" t="str">
        <f t="shared" si="14"/>
        <v/>
      </c>
    </row>
    <row r="938" spans="5:10" x14ac:dyDescent="0.2">
      <c r="E938" s="128" t="str">
        <f>IF(ISBLANK(A938),"",VLOOKUP(A938,'Tabla de equipos'!$B$3:$D$107,3,FALSE))</f>
        <v/>
      </c>
      <c r="J938" s="106" t="str">
        <f t="shared" si="14"/>
        <v/>
      </c>
    </row>
    <row r="939" spans="5:10" x14ac:dyDescent="0.2">
      <c r="E939" s="128" t="str">
        <f>IF(ISBLANK(A939),"",VLOOKUP(A939,'Tabla de equipos'!$B$3:$D$107,3,FALSE))</f>
        <v/>
      </c>
      <c r="J939" s="106" t="str">
        <f t="shared" si="14"/>
        <v/>
      </c>
    </row>
    <row r="940" spans="5:10" x14ac:dyDescent="0.2">
      <c r="E940" s="128" t="str">
        <f>IF(ISBLANK(A940),"",VLOOKUP(A940,'Tabla de equipos'!$B$3:$D$107,3,FALSE))</f>
        <v/>
      </c>
      <c r="J940" s="106" t="str">
        <f t="shared" si="14"/>
        <v/>
      </c>
    </row>
    <row r="941" spans="5:10" x14ac:dyDescent="0.2">
      <c r="E941" s="128" t="str">
        <f>IF(ISBLANK(A941),"",VLOOKUP(A941,'Tabla de equipos'!$B$3:$D$107,3,FALSE))</f>
        <v/>
      </c>
      <c r="J941" s="106" t="str">
        <f t="shared" si="14"/>
        <v/>
      </c>
    </row>
    <row r="942" spans="5:10" x14ac:dyDescent="0.2">
      <c r="E942" s="128" t="str">
        <f>IF(ISBLANK(A942),"",VLOOKUP(A942,'Tabla de equipos'!$B$3:$D$107,3,FALSE))</f>
        <v/>
      </c>
      <c r="J942" s="106" t="str">
        <f t="shared" si="14"/>
        <v/>
      </c>
    </row>
    <row r="943" spans="5:10" x14ac:dyDescent="0.2">
      <c r="E943" s="128" t="str">
        <f>IF(ISBLANK(A943),"",VLOOKUP(A943,'Tabla de equipos'!$B$3:$D$107,3,FALSE))</f>
        <v/>
      </c>
      <c r="J943" s="106" t="str">
        <f t="shared" si="14"/>
        <v/>
      </c>
    </row>
    <row r="944" spans="5:10" x14ac:dyDescent="0.2">
      <c r="E944" s="128" t="str">
        <f>IF(ISBLANK(A944),"",VLOOKUP(A944,'Tabla de equipos'!$B$3:$D$107,3,FALSE))</f>
        <v/>
      </c>
      <c r="J944" s="106" t="str">
        <f t="shared" si="14"/>
        <v/>
      </c>
    </row>
    <row r="945" spans="5:10" x14ac:dyDescent="0.2">
      <c r="E945" s="128" t="str">
        <f>IF(ISBLANK(A945),"",VLOOKUP(A945,'Tabla de equipos'!$B$3:$D$107,3,FALSE))</f>
        <v/>
      </c>
      <c r="J945" s="106" t="str">
        <f t="shared" si="14"/>
        <v/>
      </c>
    </row>
    <row r="946" spans="5:10" x14ac:dyDescent="0.2">
      <c r="E946" s="128" t="str">
        <f>IF(ISBLANK(A946),"",VLOOKUP(A946,'Tabla de equipos'!$B$3:$D$107,3,FALSE))</f>
        <v/>
      </c>
      <c r="J946" s="106" t="str">
        <f t="shared" si="14"/>
        <v/>
      </c>
    </row>
    <row r="947" spans="5:10" x14ac:dyDescent="0.2">
      <c r="E947" s="128" t="str">
        <f>IF(ISBLANK(A947),"",VLOOKUP(A947,'Tabla de equipos'!$B$3:$D$107,3,FALSE))</f>
        <v/>
      </c>
      <c r="J947" s="106" t="str">
        <f t="shared" si="14"/>
        <v/>
      </c>
    </row>
    <row r="948" spans="5:10" x14ac:dyDescent="0.2">
      <c r="E948" s="128" t="str">
        <f>IF(ISBLANK(A948),"",VLOOKUP(A948,'Tabla de equipos'!$B$3:$D$107,3,FALSE))</f>
        <v/>
      </c>
      <c r="J948" s="106" t="str">
        <f t="shared" si="14"/>
        <v/>
      </c>
    </row>
    <row r="949" spans="5:10" x14ac:dyDescent="0.2">
      <c r="E949" s="128" t="str">
        <f>IF(ISBLANK(A949),"",VLOOKUP(A949,'Tabla de equipos'!$B$3:$D$107,3,FALSE))</f>
        <v/>
      </c>
      <c r="J949" s="106" t="str">
        <f t="shared" si="14"/>
        <v/>
      </c>
    </row>
    <row r="950" spans="5:10" x14ac:dyDescent="0.2">
      <c r="E950" s="128" t="str">
        <f>IF(ISBLANK(A950),"",VLOOKUP(A950,'Tabla de equipos'!$B$3:$D$107,3,FALSE))</f>
        <v/>
      </c>
      <c r="J950" s="106" t="str">
        <f t="shared" si="14"/>
        <v/>
      </c>
    </row>
    <row r="951" spans="5:10" x14ac:dyDescent="0.2">
      <c r="E951" s="128" t="str">
        <f>IF(ISBLANK(A951),"",VLOOKUP(A951,'Tabla de equipos'!$B$3:$D$107,3,FALSE))</f>
        <v/>
      </c>
      <c r="J951" s="106" t="str">
        <f t="shared" si="14"/>
        <v/>
      </c>
    </row>
    <row r="952" spans="5:10" x14ac:dyDescent="0.2">
      <c r="E952" s="128" t="str">
        <f>IF(ISBLANK(A952),"",VLOOKUP(A952,'Tabla de equipos'!$B$3:$D$107,3,FALSE))</f>
        <v/>
      </c>
      <c r="J952" s="106" t="str">
        <f t="shared" si="14"/>
        <v/>
      </c>
    </row>
    <row r="953" spans="5:10" x14ac:dyDescent="0.2">
      <c r="E953" s="128" t="str">
        <f>IF(ISBLANK(A953),"",VLOOKUP(A953,'Tabla de equipos'!$B$3:$D$107,3,FALSE))</f>
        <v/>
      </c>
      <c r="J953" s="106" t="str">
        <f t="shared" si="14"/>
        <v/>
      </c>
    </row>
    <row r="954" spans="5:10" x14ac:dyDescent="0.2">
      <c r="E954" s="128" t="str">
        <f>IF(ISBLANK(A954),"",VLOOKUP(A954,'Tabla de equipos'!$B$3:$D$107,3,FALSE))</f>
        <v/>
      </c>
      <c r="J954" s="106" t="str">
        <f t="shared" si="14"/>
        <v/>
      </c>
    </row>
    <row r="955" spans="5:10" x14ac:dyDescent="0.2">
      <c r="E955" s="128" t="str">
        <f>IF(ISBLANK(A955),"",VLOOKUP(A955,'Tabla de equipos'!$B$3:$D$107,3,FALSE))</f>
        <v/>
      </c>
      <c r="J955" s="106" t="str">
        <f t="shared" si="14"/>
        <v/>
      </c>
    </row>
    <row r="956" spans="5:10" x14ac:dyDescent="0.2">
      <c r="E956" s="128" t="str">
        <f>IF(ISBLANK(A956),"",VLOOKUP(A956,'Tabla de equipos'!$B$3:$D$107,3,FALSE))</f>
        <v/>
      </c>
      <c r="J956" s="106" t="str">
        <f t="shared" si="14"/>
        <v/>
      </c>
    </row>
    <row r="957" spans="5:10" x14ac:dyDescent="0.2">
      <c r="E957" s="128" t="str">
        <f>IF(ISBLANK(A957),"",VLOOKUP(A957,'Tabla de equipos'!$B$3:$D$107,3,FALSE))</f>
        <v/>
      </c>
      <c r="J957" s="106" t="str">
        <f t="shared" si="14"/>
        <v/>
      </c>
    </row>
    <row r="958" spans="5:10" x14ac:dyDescent="0.2">
      <c r="E958" s="128" t="str">
        <f>IF(ISBLANK(A958),"",VLOOKUP(A958,'Tabla de equipos'!$B$3:$D$107,3,FALSE))</f>
        <v/>
      </c>
      <c r="J958" s="106" t="str">
        <f t="shared" si="14"/>
        <v/>
      </c>
    </row>
    <row r="959" spans="5:10" x14ac:dyDescent="0.2">
      <c r="E959" s="128" t="str">
        <f>IF(ISBLANK(A959),"",VLOOKUP(A959,'Tabla de equipos'!$B$3:$D$107,3,FALSE))</f>
        <v/>
      </c>
      <c r="J959" s="106" t="str">
        <f t="shared" si="14"/>
        <v/>
      </c>
    </row>
    <row r="960" spans="5:10" x14ac:dyDescent="0.2">
      <c r="E960" s="128" t="str">
        <f>IF(ISBLANK(A960),"",VLOOKUP(A960,'Tabla de equipos'!$B$3:$D$107,3,FALSE))</f>
        <v/>
      </c>
      <c r="J960" s="106" t="str">
        <f t="shared" si="14"/>
        <v/>
      </c>
    </row>
    <row r="961" spans="5:10" x14ac:dyDescent="0.2">
      <c r="E961" s="128" t="str">
        <f>IF(ISBLANK(A961),"",VLOOKUP(A961,'Tabla de equipos'!$B$3:$D$107,3,FALSE))</f>
        <v/>
      </c>
      <c r="J961" s="106" t="str">
        <f t="shared" si="14"/>
        <v/>
      </c>
    </row>
    <row r="962" spans="5:10" x14ac:dyDescent="0.2">
      <c r="E962" s="128" t="str">
        <f>IF(ISBLANK(A962),"",VLOOKUP(A962,'Tabla de equipos'!$B$3:$D$107,3,FALSE))</f>
        <v/>
      </c>
      <c r="J962" s="106" t="str">
        <f t="shared" si="14"/>
        <v/>
      </c>
    </row>
    <row r="963" spans="5:10" x14ac:dyDescent="0.2">
      <c r="E963" s="128" t="str">
        <f>IF(ISBLANK(A963),"",VLOOKUP(A963,'Tabla de equipos'!$B$3:$D$107,3,FALSE))</f>
        <v/>
      </c>
      <c r="J963" s="106" t="str">
        <f t="shared" si="14"/>
        <v/>
      </c>
    </row>
    <row r="964" spans="5:10" x14ac:dyDescent="0.2">
      <c r="E964" s="128" t="str">
        <f>IF(ISBLANK(A964),"",VLOOKUP(A964,'Tabla de equipos'!$B$3:$D$107,3,FALSE))</f>
        <v/>
      </c>
      <c r="J964" s="106" t="str">
        <f t="shared" si="14"/>
        <v/>
      </c>
    </row>
    <row r="965" spans="5:10" x14ac:dyDescent="0.2">
      <c r="E965" s="128" t="str">
        <f>IF(ISBLANK(A965),"",VLOOKUP(A965,'Tabla de equipos'!$B$3:$D$107,3,FALSE))</f>
        <v/>
      </c>
      <c r="J965" s="106" t="str">
        <f t="shared" ref="J965:J1028" si="15">IF(AND(A965="",G965=0),"",IF(AND(G965&gt;0,A965=""),"Falta elegir equipo/producto",IF(AND(A965&lt;&gt;"",G965=""),"falta incluir unidades",IF(AND(A965&lt;&gt;"",G965&gt;0,B965=""),"Falta incluir Tipo de Exceptuación",IF(AND(A965&lt;&gt;"",B965&lt;&gt;"",C965="",G965&gt;0),"Falta Incluir Nombre del Beneficiario","No olvidar adjuntar factura de la exceptuación")))))</f>
        <v/>
      </c>
    </row>
    <row r="966" spans="5:10" x14ac:dyDescent="0.2">
      <c r="E966" s="128" t="str">
        <f>IF(ISBLANK(A966),"",VLOOKUP(A966,'Tabla de equipos'!$B$3:$D$107,3,FALSE))</f>
        <v/>
      </c>
      <c r="J966" s="106" t="str">
        <f t="shared" si="15"/>
        <v/>
      </c>
    </row>
    <row r="967" spans="5:10" x14ac:dyDescent="0.2">
      <c r="E967" s="128" t="str">
        <f>IF(ISBLANK(A967),"",VLOOKUP(A967,'Tabla de equipos'!$B$3:$D$107,3,FALSE))</f>
        <v/>
      </c>
      <c r="J967" s="106" t="str">
        <f t="shared" si="15"/>
        <v/>
      </c>
    </row>
    <row r="968" spans="5:10" x14ac:dyDescent="0.2">
      <c r="E968" s="128" t="str">
        <f>IF(ISBLANK(A968),"",VLOOKUP(A968,'Tabla de equipos'!$B$3:$D$107,3,FALSE))</f>
        <v/>
      </c>
      <c r="J968" s="106" t="str">
        <f t="shared" si="15"/>
        <v/>
      </c>
    </row>
    <row r="969" spans="5:10" x14ac:dyDescent="0.2">
      <c r="E969" s="128" t="str">
        <f>IF(ISBLANK(A969),"",VLOOKUP(A969,'Tabla de equipos'!$B$3:$D$107,3,FALSE))</f>
        <v/>
      </c>
      <c r="J969" s="106" t="str">
        <f t="shared" si="15"/>
        <v/>
      </c>
    </row>
    <row r="970" spans="5:10" x14ac:dyDescent="0.2">
      <c r="E970" s="128" t="str">
        <f>IF(ISBLANK(A970),"",VLOOKUP(A970,'Tabla de equipos'!$B$3:$D$107,3,FALSE))</f>
        <v/>
      </c>
      <c r="J970" s="106" t="str">
        <f t="shared" si="15"/>
        <v/>
      </c>
    </row>
    <row r="971" spans="5:10" x14ac:dyDescent="0.2">
      <c r="E971" s="128" t="str">
        <f>IF(ISBLANK(A971),"",VLOOKUP(A971,'Tabla de equipos'!$B$3:$D$107,3,FALSE))</f>
        <v/>
      </c>
      <c r="J971" s="106" t="str">
        <f t="shared" si="15"/>
        <v/>
      </c>
    </row>
    <row r="972" spans="5:10" x14ac:dyDescent="0.2">
      <c r="E972" s="128" t="str">
        <f>IF(ISBLANK(A972),"",VLOOKUP(A972,'Tabla de equipos'!$B$3:$D$107,3,FALSE))</f>
        <v/>
      </c>
      <c r="J972" s="106" t="str">
        <f t="shared" si="15"/>
        <v/>
      </c>
    </row>
    <row r="973" spans="5:10" x14ac:dyDescent="0.2">
      <c r="E973" s="128" t="str">
        <f>IF(ISBLANK(A973),"",VLOOKUP(A973,'Tabla de equipos'!$B$3:$D$107,3,FALSE))</f>
        <v/>
      </c>
      <c r="J973" s="106" t="str">
        <f t="shared" si="15"/>
        <v/>
      </c>
    </row>
    <row r="974" spans="5:10" x14ac:dyDescent="0.2">
      <c r="E974" s="128" t="str">
        <f>IF(ISBLANK(A974),"",VLOOKUP(A974,'Tabla de equipos'!$B$3:$D$107,3,FALSE))</f>
        <v/>
      </c>
      <c r="J974" s="106" t="str">
        <f t="shared" si="15"/>
        <v/>
      </c>
    </row>
    <row r="975" spans="5:10" x14ac:dyDescent="0.2">
      <c r="E975" s="128" t="str">
        <f>IF(ISBLANK(A975),"",VLOOKUP(A975,'Tabla de equipos'!$B$3:$D$107,3,FALSE))</f>
        <v/>
      </c>
      <c r="J975" s="106" t="str">
        <f t="shared" si="15"/>
        <v/>
      </c>
    </row>
    <row r="976" spans="5:10" x14ac:dyDescent="0.2">
      <c r="E976" s="128" t="str">
        <f>IF(ISBLANK(A976),"",VLOOKUP(A976,'Tabla de equipos'!$B$3:$D$107,3,FALSE))</f>
        <v/>
      </c>
      <c r="J976" s="106" t="str">
        <f t="shared" si="15"/>
        <v/>
      </c>
    </row>
    <row r="977" spans="5:10" x14ac:dyDescent="0.2">
      <c r="E977" s="128" t="str">
        <f>IF(ISBLANK(A977),"",VLOOKUP(A977,'Tabla de equipos'!$B$3:$D$107,3,FALSE))</f>
        <v/>
      </c>
      <c r="J977" s="106" t="str">
        <f t="shared" si="15"/>
        <v/>
      </c>
    </row>
    <row r="978" spans="5:10" x14ac:dyDescent="0.2">
      <c r="E978" s="128" t="str">
        <f>IF(ISBLANK(A978),"",VLOOKUP(A978,'Tabla de equipos'!$B$3:$D$107,3,FALSE))</f>
        <v/>
      </c>
      <c r="J978" s="106" t="str">
        <f t="shared" si="15"/>
        <v/>
      </c>
    </row>
    <row r="979" spans="5:10" x14ac:dyDescent="0.2">
      <c r="E979" s="128" t="str">
        <f>IF(ISBLANK(A979),"",VLOOKUP(A979,'Tabla de equipos'!$B$3:$D$107,3,FALSE))</f>
        <v/>
      </c>
      <c r="J979" s="106" t="str">
        <f t="shared" si="15"/>
        <v/>
      </c>
    </row>
    <row r="980" spans="5:10" x14ac:dyDescent="0.2">
      <c r="E980" s="128" t="str">
        <f>IF(ISBLANK(A980),"",VLOOKUP(A980,'Tabla de equipos'!$B$3:$D$107,3,FALSE))</f>
        <v/>
      </c>
      <c r="J980" s="106" t="str">
        <f t="shared" si="15"/>
        <v/>
      </c>
    </row>
    <row r="981" spans="5:10" x14ac:dyDescent="0.2">
      <c r="E981" s="128" t="str">
        <f>IF(ISBLANK(A981),"",VLOOKUP(A981,'Tabla de equipos'!$B$3:$D$107,3,FALSE))</f>
        <v/>
      </c>
      <c r="J981" s="106" t="str">
        <f t="shared" si="15"/>
        <v/>
      </c>
    </row>
    <row r="982" spans="5:10" x14ac:dyDescent="0.2">
      <c r="E982" s="128" t="str">
        <f>IF(ISBLANK(A982),"",VLOOKUP(A982,'Tabla de equipos'!$B$3:$D$107,3,FALSE))</f>
        <v/>
      </c>
      <c r="J982" s="106" t="str">
        <f t="shared" si="15"/>
        <v/>
      </c>
    </row>
    <row r="983" spans="5:10" x14ac:dyDescent="0.2">
      <c r="E983" s="128" t="str">
        <f>IF(ISBLANK(A983),"",VLOOKUP(A983,'Tabla de equipos'!$B$3:$D$107,3,FALSE))</f>
        <v/>
      </c>
      <c r="J983" s="106" t="str">
        <f t="shared" si="15"/>
        <v/>
      </c>
    </row>
    <row r="984" spans="5:10" x14ac:dyDescent="0.2">
      <c r="E984" s="128" t="str">
        <f>IF(ISBLANK(A984),"",VLOOKUP(A984,'Tabla de equipos'!$B$3:$D$107,3,FALSE))</f>
        <v/>
      </c>
      <c r="J984" s="106" t="str">
        <f t="shared" si="15"/>
        <v/>
      </c>
    </row>
    <row r="985" spans="5:10" x14ac:dyDescent="0.2">
      <c r="E985" s="128" t="str">
        <f>IF(ISBLANK(A985),"",VLOOKUP(A985,'Tabla de equipos'!$B$3:$D$107,3,FALSE))</f>
        <v/>
      </c>
      <c r="J985" s="106" t="str">
        <f t="shared" si="15"/>
        <v/>
      </c>
    </row>
    <row r="986" spans="5:10" x14ac:dyDescent="0.2">
      <c r="E986" s="128" t="str">
        <f>IF(ISBLANK(A986),"",VLOOKUP(A986,'Tabla de equipos'!$B$3:$D$107,3,FALSE))</f>
        <v/>
      </c>
      <c r="J986" s="106" t="str">
        <f t="shared" si="15"/>
        <v/>
      </c>
    </row>
    <row r="987" spans="5:10" x14ac:dyDescent="0.2">
      <c r="E987" s="128" t="str">
        <f>IF(ISBLANK(A987),"",VLOOKUP(A987,'Tabla de equipos'!$B$3:$D$107,3,FALSE))</f>
        <v/>
      </c>
      <c r="J987" s="106" t="str">
        <f t="shared" si="15"/>
        <v/>
      </c>
    </row>
    <row r="988" spans="5:10" x14ac:dyDescent="0.2">
      <c r="E988" s="128" t="str">
        <f>IF(ISBLANK(A988),"",VLOOKUP(A988,'Tabla de equipos'!$B$3:$D$107,3,FALSE))</f>
        <v/>
      </c>
      <c r="J988" s="106" t="str">
        <f t="shared" si="15"/>
        <v/>
      </c>
    </row>
    <row r="989" spans="5:10" x14ac:dyDescent="0.2">
      <c r="E989" s="128" t="str">
        <f>IF(ISBLANK(A989),"",VLOOKUP(A989,'Tabla de equipos'!$B$3:$D$107,3,FALSE))</f>
        <v/>
      </c>
      <c r="J989" s="106" t="str">
        <f t="shared" si="15"/>
        <v/>
      </c>
    </row>
    <row r="990" spans="5:10" x14ac:dyDescent="0.2">
      <c r="E990" s="128" t="str">
        <f>IF(ISBLANK(A990),"",VLOOKUP(A990,'Tabla de equipos'!$B$3:$D$107,3,FALSE))</f>
        <v/>
      </c>
      <c r="J990" s="106" t="str">
        <f t="shared" si="15"/>
        <v/>
      </c>
    </row>
    <row r="991" spans="5:10" x14ac:dyDescent="0.2">
      <c r="E991" s="128" t="str">
        <f>IF(ISBLANK(A991),"",VLOOKUP(A991,'Tabla de equipos'!$B$3:$D$107,3,FALSE))</f>
        <v/>
      </c>
      <c r="J991" s="106" t="str">
        <f t="shared" si="15"/>
        <v/>
      </c>
    </row>
    <row r="992" spans="5:10" x14ac:dyDescent="0.2">
      <c r="E992" s="128" t="str">
        <f>IF(ISBLANK(A992),"",VLOOKUP(A992,'Tabla de equipos'!$B$3:$D$107,3,FALSE))</f>
        <v/>
      </c>
      <c r="J992" s="106" t="str">
        <f t="shared" si="15"/>
        <v/>
      </c>
    </row>
    <row r="993" spans="5:10" x14ac:dyDescent="0.2">
      <c r="E993" s="128" t="str">
        <f>IF(ISBLANK(A993),"",VLOOKUP(A993,'Tabla de equipos'!$B$3:$D$107,3,FALSE))</f>
        <v/>
      </c>
      <c r="J993" s="106" t="str">
        <f t="shared" si="15"/>
        <v/>
      </c>
    </row>
    <row r="994" spans="5:10" x14ac:dyDescent="0.2">
      <c r="E994" s="128" t="str">
        <f>IF(ISBLANK(A994),"",VLOOKUP(A994,'Tabla de equipos'!$B$3:$D$107,3,FALSE))</f>
        <v/>
      </c>
      <c r="J994" s="106" t="str">
        <f t="shared" si="15"/>
        <v/>
      </c>
    </row>
    <row r="995" spans="5:10" x14ac:dyDescent="0.2">
      <c r="E995" s="128" t="str">
        <f>IF(ISBLANK(A995),"",VLOOKUP(A995,'Tabla de equipos'!$B$3:$D$107,3,FALSE))</f>
        <v/>
      </c>
      <c r="J995" s="106" t="str">
        <f t="shared" si="15"/>
        <v/>
      </c>
    </row>
    <row r="996" spans="5:10" x14ac:dyDescent="0.2">
      <c r="E996" s="128" t="str">
        <f>IF(ISBLANK(A996),"",VLOOKUP(A996,'Tabla de equipos'!$B$3:$D$107,3,FALSE))</f>
        <v/>
      </c>
      <c r="J996" s="106" t="str">
        <f t="shared" si="15"/>
        <v/>
      </c>
    </row>
    <row r="997" spans="5:10" x14ac:dyDescent="0.2">
      <c r="E997" s="128" t="str">
        <f>IF(ISBLANK(A997),"",VLOOKUP(A997,'Tabla de equipos'!$B$3:$D$107,3,FALSE))</f>
        <v/>
      </c>
      <c r="J997" s="106" t="str">
        <f t="shared" si="15"/>
        <v/>
      </c>
    </row>
    <row r="998" spans="5:10" x14ac:dyDescent="0.2">
      <c r="E998" s="128" t="str">
        <f>IF(ISBLANK(A998),"",VLOOKUP(A998,'Tabla de equipos'!$B$3:$D$107,3,FALSE))</f>
        <v/>
      </c>
      <c r="J998" s="106" t="str">
        <f t="shared" si="15"/>
        <v/>
      </c>
    </row>
    <row r="999" spans="5:10" x14ac:dyDescent="0.2">
      <c r="E999" s="128" t="str">
        <f>IF(ISBLANK(A999),"",VLOOKUP(A999,'Tabla de equipos'!$B$3:$D$107,3,FALSE))</f>
        <v/>
      </c>
      <c r="J999" s="106" t="str">
        <f t="shared" si="15"/>
        <v/>
      </c>
    </row>
    <row r="1000" spans="5:10" x14ac:dyDescent="0.2">
      <c r="E1000" s="128" t="str">
        <f>IF(ISBLANK(A1000),"",VLOOKUP(A1000,'Tabla de equipos'!$B$3:$D$107,3,FALSE))</f>
        <v/>
      </c>
      <c r="J1000" s="106" t="str">
        <f t="shared" si="15"/>
        <v/>
      </c>
    </row>
    <row r="1001" spans="5:10" x14ac:dyDescent="0.2">
      <c r="E1001" s="128" t="str">
        <f>IF(ISBLANK(A1001),"",VLOOKUP(A1001,'Tabla de equipos'!$B$3:$D$107,3,FALSE))</f>
        <v/>
      </c>
      <c r="J1001" s="106" t="str">
        <f t="shared" si="15"/>
        <v/>
      </c>
    </row>
    <row r="1002" spans="5:10" x14ac:dyDescent="0.2">
      <c r="E1002" s="128" t="str">
        <f>IF(ISBLANK(A1002),"",VLOOKUP(A1002,'Tabla de equipos'!$B$3:$D$107,3,FALSE))</f>
        <v/>
      </c>
      <c r="J1002" s="106" t="str">
        <f t="shared" si="15"/>
        <v/>
      </c>
    </row>
    <row r="1003" spans="5:10" x14ac:dyDescent="0.2">
      <c r="E1003" s="128" t="str">
        <f>IF(ISBLANK(A1003),"",VLOOKUP(A1003,'Tabla de equipos'!$B$3:$D$107,3,FALSE))</f>
        <v/>
      </c>
      <c r="J1003" s="106" t="str">
        <f t="shared" si="15"/>
        <v/>
      </c>
    </row>
    <row r="1004" spans="5:10" x14ac:dyDescent="0.2">
      <c r="E1004" s="128" t="str">
        <f>IF(ISBLANK(A1004),"",VLOOKUP(A1004,'Tabla de equipos'!$B$3:$D$107,3,FALSE))</f>
        <v/>
      </c>
      <c r="J1004" s="106" t="str">
        <f t="shared" si="15"/>
        <v/>
      </c>
    </row>
    <row r="1005" spans="5:10" x14ac:dyDescent="0.2">
      <c r="E1005" s="128" t="str">
        <f>IF(ISBLANK(A1005),"",VLOOKUP(A1005,'Tabla de equipos'!$B$3:$D$107,3,FALSE))</f>
        <v/>
      </c>
      <c r="J1005" s="106" t="str">
        <f t="shared" si="15"/>
        <v/>
      </c>
    </row>
    <row r="1006" spans="5:10" x14ac:dyDescent="0.2">
      <c r="E1006" s="128" t="str">
        <f>IF(ISBLANK(A1006),"",VLOOKUP(A1006,'Tabla de equipos'!$B$3:$D$107,3,FALSE))</f>
        <v/>
      </c>
      <c r="J1006" s="106" t="str">
        <f t="shared" si="15"/>
        <v/>
      </c>
    </row>
    <row r="1007" spans="5:10" x14ac:dyDescent="0.2">
      <c r="E1007" s="128" t="str">
        <f>IF(ISBLANK(A1007),"",VLOOKUP(A1007,'Tabla de equipos'!$B$3:$D$107,3,FALSE))</f>
        <v/>
      </c>
      <c r="J1007" s="106" t="str">
        <f t="shared" si="15"/>
        <v/>
      </c>
    </row>
    <row r="1008" spans="5:10" x14ac:dyDescent="0.2">
      <c r="E1008" s="128" t="str">
        <f>IF(ISBLANK(A1008),"",VLOOKUP(A1008,'Tabla de equipos'!$B$3:$D$107,3,FALSE))</f>
        <v/>
      </c>
      <c r="J1008" s="106" t="str">
        <f t="shared" si="15"/>
        <v/>
      </c>
    </row>
    <row r="1009" spans="5:10" x14ac:dyDescent="0.2">
      <c r="E1009" s="128" t="str">
        <f>IF(ISBLANK(A1009),"",VLOOKUP(A1009,'Tabla de equipos'!$B$3:$D$107,3,FALSE))</f>
        <v/>
      </c>
      <c r="J1009" s="106" t="str">
        <f t="shared" si="15"/>
        <v/>
      </c>
    </row>
    <row r="1010" spans="5:10" x14ac:dyDescent="0.2">
      <c r="E1010" s="128" t="str">
        <f>IF(ISBLANK(A1010),"",VLOOKUP(A1010,'Tabla de equipos'!$B$3:$D$107,3,FALSE))</f>
        <v/>
      </c>
      <c r="J1010" s="106" t="str">
        <f t="shared" si="15"/>
        <v/>
      </c>
    </row>
    <row r="1011" spans="5:10" x14ac:dyDescent="0.2">
      <c r="E1011" s="128" t="str">
        <f>IF(ISBLANK(A1011),"",VLOOKUP(A1011,'Tabla de equipos'!$B$3:$D$107,3,FALSE))</f>
        <v/>
      </c>
      <c r="J1011" s="106" t="str">
        <f t="shared" si="15"/>
        <v/>
      </c>
    </row>
    <row r="1012" spans="5:10" x14ac:dyDescent="0.2">
      <c r="E1012" s="128" t="str">
        <f>IF(ISBLANK(A1012),"",VLOOKUP(A1012,'Tabla de equipos'!$B$3:$D$107,3,FALSE))</f>
        <v/>
      </c>
      <c r="J1012" s="106" t="str">
        <f t="shared" si="15"/>
        <v/>
      </c>
    </row>
    <row r="1013" spans="5:10" x14ac:dyDescent="0.2">
      <c r="E1013" s="128" t="str">
        <f>IF(ISBLANK(A1013),"",VLOOKUP(A1013,'Tabla de equipos'!$B$3:$D$107,3,FALSE))</f>
        <v/>
      </c>
      <c r="J1013" s="106" t="str">
        <f t="shared" si="15"/>
        <v/>
      </c>
    </row>
    <row r="1014" spans="5:10" x14ac:dyDescent="0.2">
      <c r="E1014" s="128" t="str">
        <f>IF(ISBLANK(A1014),"",VLOOKUP(A1014,'Tabla de equipos'!$B$3:$D$107,3,FALSE))</f>
        <v/>
      </c>
      <c r="J1014" s="106" t="str">
        <f t="shared" si="15"/>
        <v/>
      </c>
    </row>
    <row r="1015" spans="5:10" x14ac:dyDescent="0.2">
      <c r="E1015" s="128" t="str">
        <f>IF(ISBLANK(A1015),"",VLOOKUP(A1015,'Tabla de equipos'!$B$3:$D$107,3,FALSE))</f>
        <v/>
      </c>
      <c r="J1015" s="106" t="str">
        <f t="shared" si="15"/>
        <v/>
      </c>
    </row>
    <row r="1016" spans="5:10" x14ac:dyDescent="0.2">
      <c r="E1016" s="128" t="str">
        <f>IF(ISBLANK(A1016),"",VLOOKUP(A1016,'Tabla de equipos'!$B$3:$D$107,3,FALSE))</f>
        <v/>
      </c>
      <c r="J1016" s="106" t="str">
        <f t="shared" si="15"/>
        <v/>
      </c>
    </row>
    <row r="1017" spans="5:10" x14ac:dyDescent="0.2">
      <c r="E1017" s="128" t="str">
        <f>IF(ISBLANK(A1017),"",VLOOKUP(A1017,'Tabla de equipos'!$B$3:$D$107,3,FALSE))</f>
        <v/>
      </c>
      <c r="J1017" s="106" t="str">
        <f t="shared" si="15"/>
        <v/>
      </c>
    </row>
    <row r="1018" spans="5:10" x14ac:dyDescent="0.2">
      <c r="E1018" s="128" t="str">
        <f>IF(ISBLANK(A1018),"",VLOOKUP(A1018,'Tabla de equipos'!$B$3:$D$107,3,FALSE))</f>
        <v/>
      </c>
      <c r="J1018" s="106" t="str">
        <f t="shared" si="15"/>
        <v/>
      </c>
    </row>
    <row r="1019" spans="5:10" x14ac:dyDescent="0.2">
      <c r="E1019" s="128" t="str">
        <f>IF(ISBLANK(A1019),"",VLOOKUP(A1019,'Tabla de equipos'!$B$3:$D$107,3,FALSE))</f>
        <v/>
      </c>
      <c r="J1019" s="106" t="str">
        <f t="shared" si="15"/>
        <v/>
      </c>
    </row>
    <row r="1020" spans="5:10" x14ac:dyDescent="0.2">
      <c r="E1020" s="128" t="str">
        <f>IF(ISBLANK(A1020),"",VLOOKUP(A1020,'Tabla de equipos'!$B$3:$D$107,3,FALSE))</f>
        <v/>
      </c>
      <c r="J1020" s="106" t="str">
        <f t="shared" si="15"/>
        <v/>
      </c>
    </row>
    <row r="1021" spans="5:10" x14ac:dyDescent="0.2">
      <c r="E1021" s="128" t="str">
        <f>IF(ISBLANK(A1021),"",VLOOKUP(A1021,'Tabla de equipos'!$B$3:$D$107,3,FALSE))</f>
        <v/>
      </c>
      <c r="J1021" s="106" t="str">
        <f t="shared" si="15"/>
        <v/>
      </c>
    </row>
    <row r="1022" spans="5:10" x14ac:dyDescent="0.2">
      <c r="E1022" s="128" t="str">
        <f>IF(ISBLANK(A1022),"",VLOOKUP(A1022,'Tabla de equipos'!$B$3:$D$107,3,FALSE))</f>
        <v/>
      </c>
      <c r="J1022" s="106" t="str">
        <f t="shared" si="15"/>
        <v/>
      </c>
    </row>
    <row r="1023" spans="5:10" x14ac:dyDescent="0.2">
      <c r="E1023" s="128" t="str">
        <f>IF(ISBLANK(A1023),"",VLOOKUP(A1023,'Tabla de equipos'!$B$3:$D$107,3,FALSE))</f>
        <v/>
      </c>
      <c r="J1023" s="106" t="str">
        <f t="shared" si="15"/>
        <v/>
      </c>
    </row>
    <row r="1024" spans="5:10" x14ac:dyDescent="0.2">
      <c r="E1024" s="128" t="str">
        <f>IF(ISBLANK(A1024),"",VLOOKUP(A1024,'Tabla de equipos'!$B$3:$D$107,3,FALSE))</f>
        <v/>
      </c>
      <c r="J1024" s="106" t="str">
        <f t="shared" si="15"/>
        <v/>
      </c>
    </row>
    <row r="1025" spans="5:10" x14ac:dyDescent="0.2">
      <c r="E1025" s="128" t="str">
        <f>IF(ISBLANK(A1025),"",VLOOKUP(A1025,'Tabla de equipos'!$B$3:$D$107,3,FALSE))</f>
        <v/>
      </c>
      <c r="J1025" s="106" t="str">
        <f t="shared" si="15"/>
        <v/>
      </c>
    </row>
    <row r="1026" spans="5:10" x14ac:dyDescent="0.2">
      <c r="E1026" s="128" t="str">
        <f>IF(ISBLANK(A1026),"",VLOOKUP(A1026,'Tabla de equipos'!$B$3:$D$107,3,FALSE))</f>
        <v/>
      </c>
      <c r="J1026" s="106" t="str">
        <f t="shared" si="15"/>
        <v/>
      </c>
    </row>
    <row r="1027" spans="5:10" x14ac:dyDescent="0.2">
      <c r="E1027" s="128" t="str">
        <f>IF(ISBLANK(A1027),"",VLOOKUP(A1027,'Tabla de equipos'!$B$3:$D$107,3,FALSE))</f>
        <v/>
      </c>
      <c r="J1027" s="106" t="str">
        <f t="shared" si="15"/>
        <v/>
      </c>
    </row>
    <row r="1028" spans="5:10" x14ac:dyDescent="0.2">
      <c r="E1028" s="128" t="str">
        <f>IF(ISBLANK(A1028),"",VLOOKUP(A1028,'Tabla de equipos'!$B$3:$D$107,3,FALSE))</f>
        <v/>
      </c>
      <c r="J1028" s="106" t="str">
        <f t="shared" si="15"/>
        <v/>
      </c>
    </row>
    <row r="1029" spans="5:10" x14ac:dyDescent="0.2">
      <c r="E1029" s="128" t="str">
        <f>IF(ISBLANK(A1029),"",VLOOKUP(A1029,'Tabla de equipos'!$B$3:$D$107,3,FALSE))</f>
        <v/>
      </c>
      <c r="J1029" s="106" t="str">
        <f t="shared" ref="J1029:J1092" si="16">IF(AND(A1029="",G1029=0),"",IF(AND(G1029&gt;0,A1029=""),"Falta elegir equipo/producto",IF(AND(A1029&lt;&gt;"",G1029=""),"falta incluir unidades",IF(AND(A1029&lt;&gt;"",G1029&gt;0,B1029=""),"Falta incluir Tipo de Exceptuación",IF(AND(A1029&lt;&gt;"",B1029&lt;&gt;"",C1029="",G1029&gt;0),"Falta Incluir Nombre del Beneficiario","No olvidar adjuntar factura de la exceptuación")))))</f>
        <v/>
      </c>
    </row>
    <row r="1030" spans="5:10" x14ac:dyDescent="0.2">
      <c r="E1030" s="128" t="str">
        <f>IF(ISBLANK(A1030),"",VLOOKUP(A1030,'Tabla de equipos'!$B$3:$D$107,3,FALSE))</f>
        <v/>
      </c>
      <c r="J1030" s="106" t="str">
        <f t="shared" si="16"/>
        <v/>
      </c>
    </row>
    <row r="1031" spans="5:10" x14ac:dyDescent="0.2">
      <c r="E1031" s="128" t="str">
        <f>IF(ISBLANK(A1031),"",VLOOKUP(A1031,'Tabla de equipos'!$B$3:$D$107,3,FALSE))</f>
        <v/>
      </c>
      <c r="J1031" s="106" t="str">
        <f t="shared" si="16"/>
        <v/>
      </c>
    </row>
    <row r="1032" spans="5:10" x14ac:dyDescent="0.2">
      <c r="E1032" s="128" t="str">
        <f>IF(ISBLANK(A1032),"",VLOOKUP(A1032,'Tabla de equipos'!$B$3:$D$107,3,FALSE))</f>
        <v/>
      </c>
      <c r="J1032" s="106" t="str">
        <f t="shared" si="16"/>
        <v/>
      </c>
    </row>
    <row r="1033" spans="5:10" x14ac:dyDescent="0.2">
      <c r="E1033" s="128" t="str">
        <f>IF(ISBLANK(A1033),"",VLOOKUP(A1033,'Tabla de equipos'!$B$3:$D$107,3,FALSE))</f>
        <v/>
      </c>
      <c r="J1033" s="106" t="str">
        <f t="shared" si="16"/>
        <v/>
      </c>
    </row>
    <row r="1034" spans="5:10" x14ac:dyDescent="0.2">
      <c r="E1034" s="128" t="str">
        <f>IF(ISBLANK(A1034),"",VLOOKUP(A1034,'Tabla de equipos'!$B$3:$D$107,3,FALSE))</f>
        <v/>
      </c>
      <c r="J1034" s="106" t="str">
        <f t="shared" si="16"/>
        <v/>
      </c>
    </row>
    <row r="1035" spans="5:10" x14ac:dyDescent="0.2">
      <c r="E1035" s="128" t="str">
        <f>IF(ISBLANK(A1035),"",VLOOKUP(A1035,'Tabla de equipos'!$B$3:$D$107,3,FALSE))</f>
        <v/>
      </c>
      <c r="J1035" s="106" t="str">
        <f t="shared" si="16"/>
        <v/>
      </c>
    </row>
    <row r="1036" spans="5:10" x14ac:dyDescent="0.2">
      <c r="E1036" s="128" t="str">
        <f>IF(ISBLANK(A1036),"",VLOOKUP(A1036,'Tabla de equipos'!$B$3:$D$107,3,FALSE))</f>
        <v/>
      </c>
      <c r="J1036" s="106" t="str">
        <f t="shared" si="16"/>
        <v/>
      </c>
    </row>
    <row r="1037" spans="5:10" x14ac:dyDescent="0.2">
      <c r="E1037" s="128" t="str">
        <f>IF(ISBLANK(A1037),"",VLOOKUP(A1037,'Tabla de equipos'!$B$3:$D$107,3,FALSE))</f>
        <v/>
      </c>
      <c r="J1037" s="106" t="str">
        <f t="shared" si="16"/>
        <v/>
      </c>
    </row>
    <row r="1038" spans="5:10" x14ac:dyDescent="0.2">
      <c r="E1038" s="128" t="str">
        <f>IF(ISBLANK(A1038),"",VLOOKUP(A1038,'Tabla de equipos'!$B$3:$D$107,3,FALSE))</f>
        <v/>
      </c>
      <c r="J1038" s="106" t="str">
        <f t="shared" si="16"/>
        <v/>
      </c>
    </row>
    <row r="1039" spans="5:10" x14ac:dyDescent="0.2">
      <c r="E1039" s="128" t="str">
        <f>IF(ISBLANK(A1039),"",VLOOKUP(A1039,'Tabla de equipos'!$B$3:$D$107,3,FALSE))</f>
        <v/>
      </c>
      <c r="J1039" s="106" t="str">
        <f t="shared" si="16"/>
        <v/>
      </c>
    </row>
    <row r="1040" spans="5:10" x14ac:dyDescent="0.2">
      <c r="E1040" s="128" t="str">
        <f>IF(ISBLANK(A1040),"",VLOOKUP(A1040,'Tabla de equipos'!$B$3:$D$107,3,FALSE))</f>
        <v/>
      </c>
      <c r="J1040" s="106" t="str">
        <f t="shared" si="16"/>
        <v/>
      </c>
    </row>
    <row r="1041" spans="5:10" x14ac:dyDescent="0.2">
      <c r="E1041" s="128" t="str">
        <f>IF(ISBLANK(A1041),"",VLOOKUP(A1041,'Tabla de equipos'!$B$3:$D$107,3,FALSE))</f>
        <v/>
      </c>
      <c r="J1041" s="106" t="str">
        <f t="shared" si="16"/>
        <v/>
      </c>
    </row>
    <row r="1042" spans="5:10" x14ac:dyDescent="0.2">
      <c r="E1042" s="128" t="str">
        <f>IF(ISBLANK(A1042),"",VLOOKUP(A1042,'Tabla de equipos'!$B$3:$D$107,3,FALSE))</f>
        <v/>
      </c>
      <c r="J1042" s="106" t="str">
        <f t="shared" si="16"/>
        <v/>
      </c>
    </row>
    <row r="1043" spans="5:10" x14ac:dyDescent="0.2">
      <c r="E1043" s="128" t="str">
        <f>IF(ISBLANK(A1043),"",VLOOKUP(A1043,'Tabla de equipos'!$B$3:$D$107,3,FALSE))</f>
        <v/>
      </c>
      <c r="J1043" s="106" t="str">
        <f t="shared" si="16"/>
        <v/>
      </c>
    </row>
    <row r="1044" spans="5:10" x14ac:dyDescent="0.2">
      <c r="E1044" s="128" t="str">
        <f>IF(ISBLANK(A1044),"",VLOOKUP(A1044,'Tabla de equipos'!$B$3:$D$107,3,FALSE))</f>
        <v/>
      </c>
      <c r="J1044" s="106" t="str">
        <f t="shared" si="16"/>
        <v/>
      </c>
    </row>
    <row r="1045" spans="5:10" x14ac:dyDescent="0.2">
      <c r="E1045" s="128" t="str">
        <f>IF(ISBLANK(A1045),"",VLOOKUP(A1045,'Tabla de equipos'!$B$3:$D$107,3,FALSE))</f>
        <v/>
      </c>
      <c r="J1045" s="106" t="str">
        <f t="shared" si="16"/>
        <v/>
      </c>
    </row>
    <row r="1046" spans="5:10" x14ac:dyDescent="0.2">
      <c r="E1046" s="128" t="str">
        <f>IF(ISBLANK(A1046),"",VLOOKUP(A1046,'Tabla de equipos'!$B$3:$D$107,3,FALSE))</f>
        <v/>
      </c>
      <c r="J1046" s="106" t="str">
        <f t="shared" si="16"/>
        <v/>
      </c>
    </row>
    <row r="1047" spans="5:10" x14ac:dyDescent="0.2">
      <c r="E1047" s="128" t="str">
        <f>IF(ISBLANK(A1047),"",VLOOKUP(A1047,'Tabla de equipos'!$B$3:$D$107,3,FALSE))</f>
        <v/>
      </c>
      <c r="J1047" s="106" t="str">
        <f t="shared" si="16"/>
        <v/>
      </c>
    </row>
    <row r="1048" spans="5:10" x14ac:dyDescent="0.2">
      <c r="E1048" s="128" t="str">
        <f>IF(ISBLANK(A1048),"",VLOOKUP(A1048,'Tabla de equipos'!$B$3:$D$107,3,FALSE))</f>
        <v/>
      </c>
      <c r="J1048" s="106" t="str">
        <f t="shared" si="16"/>
        <v/>
      </c>
    </row>
    <row r="1049" spans="5:10" x14ac:dyDescent="0.2">
      <c r="E1049" s="128" t="str">
        <f>IF(ISBLANK(A1049),"",VLOOKUP(A1049,'Tabla de equipos'!$B$3:$D$107,3,FALSE))</f>
        <v/>
      </c>
      <c r="J1049" s="106" t="str">
        <f t="shared" si="16"/>
        <v/>
      </c>
    </row>
    <row r="1050" spans="5:10" x14ac:dyDescent="0.2">
      <c r="E1050" s="128" t="str">
        <f>IF(ISBLANK(A1050),"",VLOOKUP(A1050,'Tabla de equipos'!$B$3:$D$107,3,FALSE))</f>
        <v/>
      </c>
      <c r="J1050" s="106" t="str">
        <f t="shared" si="16"/>
        <v/>
      </c>
    </row>
    <row r="1051" spans="5:10" x14ac:dyDescent="0.2">
      <c r="E1051" s="128" t="str">
        <f>IF(ISBLANK(A1051),"",VLOOKUP(A1051,'Tabla de equipos'!$B$3:$D$107,3,FALSE))</f>
        <v/>
      </c>
      <c r="J1051" s="106" t="str">
        <f t="shared" si="16"/>
        <v/>
      </c>
    </row>
    <row r="1052" spans="5:10" x14ac:dyDescent="0.2">
      <c r="E1052" s="128" t="str">
        <f>IF(ISBLANK(A1052),"",VLOOKUP(A1052,'Tabla de equipos'!$B$3:$D$107,3,FALSE))</f>
        <v/>
      </c>
      <c r="J1052" s="106" t="str">
        <f t="shared" si="16"/>
        <v/>
      </c>
    </row>
    <row r="1053" spans="5:10" x14ac:dyDescent="0.2">
      <c r="E1053" s="128" t="str">
        <f>IF(ISBLANK(A1053),"",VLOOKUP(A1053,'Tabla de equipos'!$B$3:$D$107,3,FALSE))</f>
        <v/>
      </c>
      <c r="J1053" s="106" t="str">
        <f t="shared" si="16"/>
        <v/>
      </c>
    </row>
    <row r="1054" spans="5:10" x14ac:dyDescent="0.2">
      <c r="E1054" s="128" t="str">
        <f>IF(ISBLANK(A1054),"",VLOOKUP(A1054,'Tabla de equipos'!$B$3:$D$107,3,FALSE))</f>
        <v/>
      </c>
      <c r="J1054" s="106" t="str">
        <f t="shared" si="16"/>
        <v/>
      </c>
    </row>
    <row r="1055" spans="5:10" x14ac:dyDescent="0.2">
      <c r="E1055" s="128" t="str">
        <f>IF(ISBLANK(A1055),"",VLOOKUP(A1055,'Tabla de equipos'!$B$3:$D$107,3,FALSE))</f>
        <v/>
      </c>
      <c r="J1055" s="106" t="str">
        <f t="shared" si="16"/>
        <v/>
      </c>
    </row>
    <row r="1056" spans="5:10" x14ac:dyDescent="0.2">
      <c r="E1056" s="128" t="str">
        <f>IF(ISBLANK(A1056),"",VLOOKUP(A1056,'Tabla de equipos'!$B$3:$D$107,3,FALSE))</f>
        <v/>
      </c>
      <c r="J1056" s="106" t="str">
        <f t="shared" si="16"/>
        <v/>
      </c>
    </row>
    <row r="1057" spans="5:10" x14ac:dyDescent="0.2">
      <c r="E1057" s="128" t="str">
        <f>IF(ISBLANK(A1057),"",VLOOKUP(A1057,'Tabla de equipos'!$B$3:$D$107,3,FALSE))</f>
        <v/>
      </c>
      <c r="J1057" s="106" t="str">
        <f t="shared" si="16"/>
        <v/>
      </c>
    </row>
    <row r="1058" spans="5:10" x14ac:dyDescent="0.2">
      <c r="E1058" s="128" t="str">
        <f>IF(ISBLANK(A1058),"",VLOOKUP(A1058,'Tabla de equipos'!$B$3:$D$107,3,FALSE))</f>
        <v/>
      </c>
      <c r="J1058" s="106" t="str">
        <f t="shared" si="16"/>
        <v/>
      </c>
    </row>
    <row r="1059" spans="5:10" x14ac:dyDescent="0.2">
      <c r="E1059" s="128" t="str">
        <f>IF(ISBLANK(A1059),"",VLOOKUP(A1059,'Tabla de equipos'!$B$3:$D$107,3,FALSE))</f>
        <v/>
      </c>
      <c r="J1059" s="106" t="str">
        <f t="shared" si="16"/>
        <v/>
      </c>
    </row>
    <row r="1060" spans="5:10" x14ac:dyDescent="0.2">
      <c r="E1060" s="128" t="str">
        <f>IF(ISBLANK(A1060),"",VLOOKUP(A1060,'Tabla de equipos'!$B$3:$D$107,3,FALSE))</f>
        <v/>
      </c>
      <c r="J1060" s="106" t="str">
        <f t="shared" si="16"/>
        <v/>
      </c>
    </row>
    <row r="1061" spans="5:10" x14ac:dyDescent="0.2">
      <c r="E1061" s="128" t="str">
        <f>IF(ISBLANK(A1061),"",VLOOKUP(A1061,'Tabla de equipos'!$B$3:$D$107,3,FALSE))</f>
        <v/>
      </c>
      <c r="J1061" s="106" t="str">
        <f t="shared" si="16"/>
        <v/>
      </c>
    </row>
    <row r="1062" spans="5:10" x14ac:dyDescent="0.2">
      <c r="E1062" s="128" t="str">
        <f>IF(ISBLANK(A1062),"",VLOOKUP(A1062,'Tabla de equipos'!$B$3:$D$107,3,FALSE))</f>
        <v/>
      </c>
      <c r="J1062" s="106" t="str">
        <f t="shared" si="16"/>
        <v/>
      </c>
    </row>
    <row r="1063" spans="5:10" x14ac:dyDescent="0.2">
      <c r="E1063" s="128" t="str">
        <f>IF(ISBLANK(A1063),"",VLOOKUP(A1063,'Tabla de equipos'!$B$3:$D$107,3,FALSE))</f>
        <v/>
      </c>
      <c r="J1063" s="106" t="str">
        <f t="shared" si="16"/>
        <v/>
      </c>
    </row>
    <row r="1064" spans="5:10" x14ac:dyDescent="0.2">
      <c r="E1064" s="128" t="str">
        <f>IF(ISBLANK(A1064),"",VLOOKUP(A1064,'Tabla de equipos'!$B$3:$D$107,3,FALSE))</f>
        <v/>
      </c>
      <c r="J1064" s="106" t="str">
        <f t="shared" si="16"/>
        <v/>
      </c>
    </row>
    <row r="1065" spans="5:10" x14ac:dyDescent="0.2">
      <c r="E1065" s="128" t="str">
        <f>IF(ISBLANK(A1065),"",VLOOKUP(A1065,'Tabla de equipos'!$B$3:$D$107,3,FALSE))</f>
        <v/>
      </c>
      <c r="J1065" s="106" t="str">
        <f t="shared" si="16"/>
        <v/>
      </c>
    </row>
    <row r="1066" spans="5:10" x14ac:dyDescent="0.2">
      <c r="E1066" s="128" t="str">
        <f>IF(ISBLANK(A1066),"",VLOOKUP(A1066,'Tabla de equipos'!$B$3:$D$107,3,FALSE))</f>
        <v/>
      </c>
      <c r="J1066" s="106" t="str">
        <f t="shared" si="16"/>
        <v/>
      </c>
    </row>
    <row r="1067" spans="5:10" x14ac:dyDescent="0.2">
      <c r="E1067" s="128" t="str">
        <f>IF(ISBLANK(A1067),"",VLOOKUP(A1067,'Tabla de equipos'!$B$3:$D$107,3,FALSE))</f>
        <v/>
      </c>
      <c r="J1067" s="106" t="str">
        <f t="shared" si="16"/>
        <v/>
      </c>
    </row>
    <row r="1068" spans="5:10" x14ac:dyDescent="0.2">
      <c r="E1068" s="128" t="str">
        <f>IF(ISBLANK(A1068),"",VLOOKUP(A1068,'Tabla de equipos'!$B$3:$D$107,3,FALSE))</f>
        <v/>
      </c>
      <c r="J1068" s="106" t="str">
        <f t="shared" si="16"/>
        <v/>
      </c>
    </row>
    <row r="1069" spans="5:10" x14ac:dyDescent="0.2">
      <c r="E1069" s="128" t="str">
        <f>IF(ISBLANK(A1069),"",VLOOKUP(A1069,'Tabla de equipos'!$B$3:$D$107,3,FALSE))</f>
        <v/>
      </c>
      <c r="J1069" s="106" t="str">
        <f t="shared" si="16"/>
        <v/>
      </c>
    </row>
    <row r="1070" spans="5:10" x14ac:dyDescent="0.2">
      <c r="E1070" s="128" t="str">
        <f>IF(ISBLANK(A1070),"",VLOOKUP(A1070,'Tabla de equipos'!$B$3:$D$107,3,FALSE))</f>
        <v/>
      </c>
      <c r="J1070" s="106" t="str">
        <f t="shared" si="16"/>
        <v/>
      </c>
    </row>
    <row r="1071" spans="5:10" x14ac:dyDescent="0.2">
      <c r="E1071" s="128" t="str">
        <f>IF(ISBLANK(A1071),"",VLOOKUP(A1071,'Tabla de equipos'!$B$3:$D$107,3,FALSE))</f>
        <v/>
      </c>
      <c r="J1071" s="106" t="str">
        <f t="shared" si="16"/>
        <v/>
      </c>
    </row>
    <row r="1072" spans="5:10" x14ac:dyDescent="0.2">
      <c r="E1072" s="128" t="str">
        <f>IF(ISBLANK(A1072),"",VLOOKUP(A1072,'Tabla de equipos'!$B$3:$D$107,3,FALSE))</f>
        <v/>
      </c>
      <c r="J1072" s="106" t="str">
        <f t="shared" si="16"/>
        <v/>
      </c>
    </row>
    <row r="1073" spans="5:10" x14ac:dyDescent="0.2">
      <c r="E1073" s="128" t="str">
        <f>IF(ISBLANK(A1073),"",VLOOKUP(A1073,'Tabla de equipos'!$B$3:$D$107,3,FALSE))</f>
        <v/>
      </c>
      <c r="J1073" s="106" t="str">
        <f t="shared" si="16"/>
        <v/>
      </c>
    </row>
    <row r="1074" spans="5:10" x14ac:dyDescent="0.2">
      <c r="E1074" s="128" t="str">
        <f>IF(ISBLANK(A1074),"",VLOOKUP(A1074,'Tabla de equipos'!$B$3:$D$107,3,FALSE))</f>
        <v/>
      </c>
      <c r="J1074" s="106" t="str">
        <f t="shared" si="16"/>
        <v/>
      </c>
    </row>
    <row r="1075" spans="5:10" x14ac:dyDescent="0.2">
      <c r="E1075" s="128" t="str">
        <f>IF(ISBLANK(A1075),"",VLOOKUP(A1075,'Tabla de equipos'!$B$3:$D$107,3,FALSE))</f>
        <v/>
      </c>
      <c r="J1075" s="106" t="str">
        <f t="shared" si="16"/>
        <v/>
      </c>
    </row>
    <row r="1076" spans="5:10" x14ac:dyDescent="0.2">
      <c r="E1076" s="128" t="str">
        <f>IF(ISBLANK(A1076),"",VLOOKUP(A1076,'Tabla de equipos'!$B$3:$D$107,3,FALSE))</f>
        <v/>
      </c>
      <c r="J1076" s="106" t="str">
        <f t="shared" si="16"/>
        <v/>
      </c>
    </row>
    <row r="1077" spans="5:10" x14ac:dyDescent="0.2">
      <c r="E1077" s="128" t="str">
        <f>IF(ISBLANK(A1077),"",VLOOKUP(A1077,'Tabla de equipos'!$B$3:$D$107,3,FALSE))</f>
        <v/>
      </c>
      <c r="J1077" s="106" t="str">
        <f t="shared" si="16"/>
        <v/>
      </c>
    </row>
    <row r="1078" spans="5:10" x14ac:dyDescent="0.2">
      <c r="E1078" s="128" t="str">
        <f>IF(ISBLANK(A1078),"",VLOOKUP(A1078,'Tabla de equipos'!$B$3:$D$107,3,FALSE))</f>
        <v/>
      </c>
      <c r="J1078" s="106" t="str">
        <f t="shared" si="16"/>
        <v/>
      </c>
    </row>
    <row r="1079" spans="5:10" x14ac:dyDescent="0.2">
      <c r="E1079" s="128" t="str">
        <f>IF(ISBLANK(A1079),"",VLOOKUP(A1079,'Tabla de equipos'!$B$3:$D$107,3,FALSE))</f>
        <v/>
      </c>
      <c r="J1079" s="106" t="str">
        <f t="shared" si="16"/>
        <v/>
      </c>
    </row>
    <row r="1080" spans="5:10" x14ac:dyDescent="0.2">
      <c r="E1080" s="128" t="str">
        <f>IF(ISBLANK(A1080),"",VLOOKUP(A1080,'Tabla de equipos'!$B$3:$D$107,3,FALSE))</f>
        <v/>
      </c>
      <c r="J1080" s="106" t="str">
        <f t="shared" si="16"/>
        <v/>
      </c>
    </row>
    <row r="1081" spans="5:10" x14ac:dyDescent="0.2">
      <c r="E1081" s="128" t="str">
        <f>IF(ISBLANK(A1081),"",VLOOKUP(A1081,'Tabla de equipos'!$B$3:$D$107,3,FALSE))</f>
        <v/>
      </c>
      <c r="J1081" s="106" t="str">
        <f t="shared" si="16"/>
        <v/>
      </c>
    </row>
    <row r="1082" spans="5:10" x14ac:dyDescent="0.2">
      <c r="E1082" s="128" t="str">
        <f>IF(ISBLANK(A1082),"",VLOOKUP(A1082,'Tabla de equipos'!$B$3:$D$107,3,FALSE))</f>
        <v/>
      </c>
      <c r="J1082" s="106" t="str">
        <f t="shared" si="16"/>
        <v/>
      </c>
    </row>
    <row r="1083" spans="5:10" x14ac:dyDescent="0.2">
      <c r="E1083" s="128" t="str">
        <f>IF(ISBLANK(A1083),"",VLOOKUP(A1083,'Tabla de equipos'!$B$3:$D$107,3,FALSE))</f>
        <v/>
      </c>
      <c r="J1083" s="106" t="str">
        <f t="shared" si="16"/>
        <v/>
      </c>
    </row>
    <row r="1084" spans="5:10" x14ac:dyDescent="0.2">
      <c r="E1084" s="128" t="str">
        <f>IF(ISBLANK(A1084),"",VLOOKUP(A1084,'Tabla de equipos'!$B$3:$D$107,3,FALSE))</f>
        <v/>
      </c>
      <c r="J1084" s="106" t="str">
        <f t="shared" si="16"/>
        <v/>
      </c>
    </row>
    <row r="1085" spans="5:10" x14ac:dyDescent="0.2">
      <c r="E1085" s="128" t="str">
        <f>IF(ISBLANK(A1085),"",VLOOKUP(A1085,'Tabla de equipos'!$B$3:$D$107,3,FALSE))</f>
        <v/>
      </c>
      <c r="J1085" s="106" t="str">
        <f t="shared" si="16"/>
        <v/>
      </c>
    </row>
    <row r="1086" spans="5:10" x14ac:dyDescent="0.2">
      <c r="E1086" s="128" t="str">
        <f>IF(ISBLANK(A1086),"",VLOOKUP(A1086,'Tabla de equipos'!$B$3:$D$107,3,FALSE))</f>
        <v/>
      </c>
      <c r="J1086" s="106" t="str">
        <f t="shared" si="16"/>
        <v/>
      </c>
    </row>
    <row r="1087" spans="5:10" x14ac:dyDescent="0.2">
      <c r="E1087" s="128" t="str">
        <f>IF(ISBLANK(A1087),"",VLOOKUP(A1087,'Tabla de equipos'!$B$3:$D$107,3,FALSE))</f>
        <v/>
      </c>
      <c r="J1087" s="106" t="str">
        <f t="shared" si="16"/>
        <v/>
      </c>
    </row>
    <row r="1088" spans="5:10" x14ac:dyDescent="0.2">
      <c r="E1088" s="128" t="str">
        <f>IF(ISBLANK(A1088),"",VLOOKUP(A1088,'Tabla de equipos'!$B$3:$D$107,3,FALSE))</f>
        <v/>
      </c>
      <c r="J1088" s="106" t="str">
        <f t="shared" si="16"/>
        <v/>
      </c>
    </row>
    <row r="1089" spans="5:10" x14ac:dyDescent="0.2">
      <c r="E1089" s="128" t="str">
        <f>IF(ISBLANK(A1089),"",VLOOKUP(A1089,'Tabla de equipos'!$B$3:$D$107,3,FALSE))</f>
        <v/>
      </c>
      <c r="J1089" s="106" t="str">
        <f t="shared" si="16"/>
        <v/>
      </c>
    </row>
    <row r="1090" spans="5:10" x14ac:dyDescent="0.2">
      <c r="E1090" s="128" t="str">
        <f>IF(ISBLANK(A1090),"",VLOOKUP(A1090,'Tabla de equipos'!$B$3:$D$107,3,FALSE))</f>
        <v/>
      </c>
      <c r="J1090" s="106" t="str">
        <f t="shared" si="16"/>
        <v/>
      </c>
    </row>
    <row r="1091" spans="5:10" x14ac:dyDescent="0.2">
      <c r="E1091" s="128" t="str">
        <f>IF(ISBLANK(A1091),"",VLOOKUP(A1091,'Tabla de equipos'!$B$3:$D$107,3,FALSE))</f>
        <v/>
      </c>
      <c r="J1091" s="106" t="str">
        <f t="shared" si="16"/>
        <v/>
      </c>
    </row>
    <row r="1092" spans="5:10" x14ac:dyDescent="0.2">
      <c r="E1092" s="128" t="str">
        <f>IF(ISBLANK(A1092),"",VLOOKUP(A1092,'Tabla de equipos'!$B$3:$D$107,3,FALSE))</f>
        <v/>
      </c>
      <c r="J1092" s="106" t="str">
        <f t="shared" si="16"/>
        <v/>
      </c>
    </row>
    <row r="1093" spans="5:10" x14ac:dyDescent="0.2">
      <c r="E1093" s="128" t="str">
        <f>IF(ISBLANK(A1093),"",VLOOKUP(A1093,'Tabla de equipos'!$B$3:$D$107,3,FALSE))</f>
        <v/>
      </c>
      <c r="J1093" s="106" t="str">
        <f t="shared" ref="J1093:J1156" si="17">IF(AND(A1093="",G1093=0),"",IF(AND(G1093&gt;0,A1093=""),"Falta elegir equipo/producto",IF(AND(A1093&lt;&gt;"",G1093=""),"falta incluir unidades",IF(AND(A1093&lt;&gt;"",G1093&gt;0,B1093=""),"Falta incluir Tipo de Exceptuación",IF(AND(A1093&lt;&gt;"",B1093&lt;&gt;"",C1093="",G1093&gt;0),"Falta Incluir Nombre del Beneficiario","No olvidar adjuntar factura de la exceptuación")))))</f>
        <v/>
      </c>
    </row>
    <row r="1094" spans="5:10" x14ac:dyDescent="0.2">
      <c r="E1094" s="128" t="str">
        <f>IF(ISBLANK(A1094),"",VLOOKUP(A1094,'Tabla de equipos'!$B$3:$D$107,3,FALSE))</f>
        <v/>
      </c>
      <c r="J1094" s="106" t="str">
        <f t="shared" si="17"/>
        <v/>
      </c>
    </row>
    <row r="1095" spans="5:10" x14ac:dyDescent="0.2">
      <c r="E1095" s="128" t="str">
        <f>IF(ISBLANK(A1095),"",VLOOKUP(A1095,'Tabla de equipos'!$B$3:$D$107,3,FALSE))</f>
        <v/>
      </c>
      <c r="J1095" s="106" t="str">
        <f t="shared" si="17"/>
        <v/>
      </c>
    </row>
    <row r="1096" spans="5:10" x14ac:dyDescent="0.2">
      <c r="E1096" s="128" t="str">
        <f>IF(ISBLANK(A1096),"",VLOOKUP(A1096,'Tabla de equipos'!$B$3:$D$107,3,FALSE))</f>
        <v/>
      </c>
      <c r="J1096" s="106" t="str">
        <f t="shared" si="17"/>
        <v/>
      </c>
    </row>
    <row r="1097" spans="5:10" x14ac:dyDescent="0.2">
      <c r="E1097" s="128" t="str">
        <f>IF(ISBLANK(A1097),"",VLOOKUP(A1097,'Tabla de equipos'!$B$3:$D$107,3,FALSE))</f>
        <v/>
      </c>
      <c r="J1097" s="106" t="str">
        <f t="shared" si="17"/>
        <v/>
      </c>
    </row>
    <row r="1098" spans="5:10" x14ac:dyDescent="0.2">
      <c r="E1098" s="128" t="str">
        <f>IF(ISBLANK(A1098),"",VLOOKUP(A1098,'Tabla de equipos'!$B$3:$D$107,3,FALSE))</f>
        <v/>
      </c>
      <c r="J1098" s="106" t="str">
        <f t="shared" si="17"/>
        <v/>
      </c>
    </row>
    <row r="1099" spans="5:10" x14ac:dyDescent="0.2">
      <c r="E1099" s="128" t="str">
        <f>IF(ISBLANK(A1099),"",VLOOKUP(A1099,'Tabla de equipos'!$B$3:$D$107,3,FALSE))</f>
        <v/>
      </c>
      <c r="J1099" s="106" t="str">
        <f t="shared" si="17"/>
        <v/>
      </c>
    </row>
    <row r="1100" spans="5:10" x14ac:dyDescent="0.2">
      <c r="E1100" s="128" t="str">
        <f>IF(ISBLANK(A1100),"",VLOOKUP(A1100,'Tabla de equipos'!$B$3:$D$107,3,FALSE))</f>
        <v/>
      </c>
      <c r="J1100" s="106" t="str">
        <f t="shared" si="17"/>
        <v/>
      </c>
    </row>
    <row r="1101" spans="5:10" x14ac:dyDescent="0.2">
      <c r="E1101" s="128" t="str">
        <f>IF(ISBLANK(A1101),"",VLOOKUP(A1101,'Tabla de equipos'!$B$3:$D$107,3,FALSE))</f>
        <v/>
      </c>
      <c r="J1101" s="106" t="str">
        <f t="shared" si="17"/>
        <v/>
      </c>
    </row>
    <row r="1102" spans="5:10" x14ac:dyDescent="0.2">
      <c r="E1102" s="128" t="str">
        <f>IF(ISBLANK(A1102),"",VLOOKUP(A1102,'Tabla de equipos'!$B$3:$D$107,3,FALSE))</f>
        <v/>
      </c>
      <c r="J1102" s="106" t="str">
        <f t="shared" si="17"/>
        <v/>
      </c>
    </row>
    <row r="1103" spans="5:10" x14ac:dyDescent="0.2">
      <c r="E1103" s="128" t="str">
        <f>IF(ISBLANK(A1103),"",VLOOKUP(A1103,'Tabla de equipos'!$B$3:$D$107,3,FALSE))</f>
        <v/>
      </c>
      <c r="J1103" s="106" t="str">
        <f t="shared" si="17"/>
        <v/>
      </c>
    </row>
    <row r="1104" spans="5:10" x14ac:dyDescent="0.2">
      <c r="E1104" s="128" t="str">
        <f>IF(ISBLANK(A1104),"",VLOOKUP(A1104,'Tabla de equipos'!$B$3:$D$107,3,FALSE))</f>
        <v/>
      </c>
      <c r="J1104" s="106" t="str">
        <f t="shared" si="17"/>
        <v/>
      </c>
    </row>
    <row r="1105" spans="5:10" x14ac:dyDescent="0.2">
      <c r="E1105" s="128" t="str">
        <f>IF(ISBLANK(A1105),"",VLOOKUP(A1105,'Tabla de equipos'!$B$3:$D$107,3,FALSE))</f>
        <v/>
      </c>
      <c r="J1105" s="106" t="str">
        <f t="shared" si="17"/>
        <v/>
      </c>
    </row>
    <row r="1106" spans="5:10" x14ac:dyDescent="0.2">
      <c r="E1106" s="128" t="str">
        <f>IF(ISBLANK(A1106),"",VLOOKUP(A1106,'Tabla de equipos'!$B$3:$D$107,3,FALSE))</f>
        <v/>
      </c>
      <c r="J1106" s="106" t="str">
        <f t="shared" si="17"/>
        <v/>
      </c>
    </row>
    <row r="1107" spans="5:10" x14ac:dyDescent="0.2">
      <c r="E1107" s="128" t="str">
        <f>IF(ISBLANK(A1107),"",VLOOKUP(A1107,'Tabla de equipos'!$B$3:$D$107,3,FALSE))</f>
        <v/>
      </c>
      <c r="J1107" s="106" t="str">
        <f t="shared" si="17"/>
        <v/>
      </c>
    </row>
    <row r="1108" spans="5:10" x14ac:dyDescent="0.2">
      <c r="E1108" s="128" t="str">
        <f>IF(ISBLANK(A1108),"",VLOOKUP(A1108,'Tabla de equipos'!$B$3:$D$107,3,FALSE))</f>
        <v/>
      </c>
      <c r="J1108" s="106" t="str">
        <f t="shared" si="17"/>
        <v/>
      </c>
    </row>
    <row r="1109" spans="5:10" x14ac:dyDescent="0.2">
      <c r="E1109" s="128" t="str">
        <f>IF(ISBLANK(A1109),"",VLOOKUP(A1109,'Tabla de equipos'!$B$3:$D$107,3,FALSE))</f>
        <v/>
      </c>
      <c r="J1109" s="106" t="str">
        <f t="shared" si="17"/>
        <v/>
      </c>
    </row>
    <row r="1110" spans="5:10" x14ac:dyDescent="0.2">
      <c r="E1110" s="128" t="str">
        <f>IF(ISBLANK(A1110),"",VLOOKUP(A1110,'Tabla de equipos'!$B$3:$D$107,3,FALSE))</f>
        <v/>
      </c>
      <c r="J1110" s="106" t="str">
        <f t="shared" si="17"/>
        <v/>
      </c>
    </row>
    <row r="1111" spans="5:10" x14ac:dyDescent="0.2">
      <c r="E1111" s="128" t="str">
        <f>IF(ISBLANK(A1111),"",VLOOKUP(A1111,'Tabla de equipos'!$B$3:$D$107,3,FALSE))</f>
        <v/>
      </c>
      <c r="J1111" s="106" t="str">
        <f t="shared" si="17"/>
        <v/>
      </c>
    </row>
    <row r="1112" spans="5:10" x14ac:dyDescent="0.2">
      <c r="E1112" s="128" t="str">
        <f>IF(ISBLANK(A1112),"",VLOOKUP(A1112,'Tabla de equipos'!$B$3:$D$107,3,FALSE))</f>
        <v/>
      </c>
      <c r="J1112" s="106" t="str">
        <f t="shared" si="17"/>
        <v/>
      </c>
    </row>
    <row r="1113" spans="5:10" x14ac:dyDescent="0.2">
      <c r="E1113" s="128" t="str">
        <f>IF(ISBLANK(A1113),"",VLOOKUP(A1113,'Tabla de equipos'!$B$3:$D$107,3,FALSE))</f>
        <v/>
      </c>
      <c r="J1113" s="106" t="str">
        <f t="shared" si="17"/>
        <v/>
      </c>
    </row>
    <row r="1114" spans="5:10" x14ac:dyDescent="0.2">
      <c r="E1114" s="128" t="str">
        <f>IF(ISBLANK(A1114),"",VLOOKUP(A1114,'Tabla de equipos'!$B$3:$D$107,3,FALSE))</f>
        <v/>
      </c>
      <c r="J1114" s="106" t="str">
        <f t="shared" si="17"/>
        <v/>
      </c>
    </row>
    <row r="1115" spans="5:10" x14ac:dyDescent="0.2">
      <c r="E1115" s="128" t="str">
        <f>IF(ISBLANK(A1115),"",VLOOKUP(A1115,'Tabla de equipos'!$B$3:$D$107,3,FALSE))</f>
        <v/>
      </c>
      <c r="J1115" s="106" t="str">
        <f t="shared" si="17"/>
        <v/>
      </c>
    </row>
    <row r="1116" spans="5:10" x14ac:dyDescent="0.2">
      <c r="E1116" s="128" t="str">
        <f>IF(ISBLANK(A1116),"",VLOOKUP(A1116,'Tabla de equipos'!$B$3:$D$107,3,FALSE))</f>
        <v/>
      </c>
      <c r="J1116" s="106" t="str">
        <f t="shared" si="17"/>
        <v/>
      </c>
    </row>
    <row r="1117" spans="5:10" x14ac:dyDescent="0.2">
      <c r="E1117" s="128" t="str">
        <f>IF(ISBLANK(A1117),"",VLOOKUP(A1117,'Tabla de equipos'!$B$3:$D$107,3,FALSE))</f>
        <v/>
      </c>
      <c r="J1117" s="106" t="str">
        <f t="shared" si="17"/>
        <v/>
      </c>
    </row>
    <row r="1118" spans="5:10" x14ac:dyDescent="0.2">
      <c r="E1118" s="128" t="str">
        <f>IF(ISBLANK(A1118),"",VLOOKUP(A1118,'Tabla de equipos'!$B$3:$D$107,3,FALSE))</f>
        <v/>
      </c>
      <c r="J1118" s="106" t="str">
        <f t="shared" si="17"/>
        <v/>
      </c>
    </row>
    <row r="1119" spans="5:10" x14ac:dyDescent="0.2">
      <c r="E1119" s="128" t="str">
        <f>IF(ISBLANK(A1119),"",VLOOKUP(A1119,'Tabla de equipos'!$B$3:$D$107,3,FALSE))</f>
        <v/>
      </c>
      <c r="J1119" s="106" t="str">
        <f t="shared" si="17"/>
        <v/>
      </c>
    </row>
    <row r="1120" spans="5:10" x14ac:dyDescent="0.2">
      <c r="E1120" s="128" t="str">
        <f>IF(ISBLANK(A1120),"",VLOOKUP(A1120,'Tabla de equipos'!$B$3:$D$107,3,FALSE))</f>
        <v/>
      </c>
      <c r="J1120" s="106" t="str">
        <f t="shared" si="17"/>
        <v/>
      </c>
    </row>
    <row r="1121" spans="5:10" x14ac:dyDescent="0.2">
      <c r="E1121" s="128" t="str">
        <f>IF(ISBLANK(A1121),"",VLOOKUP(A1121,'Tabla de equipos'!$B$3:$D$107,3,FALSE))</f>
        <v/>
      </c>
      <c r="J1121" s="106" t="str">
        <f t="shared" si="17"/>
        <v/>
      </c>
    </row>
    <row r="1122" spans="5:10" x14ac:dyDescent="0.2">
      <c r="E1122" s="128" t="str">
        <f>IF(ISBLANK(A1122),"",VLOOKUP(A1122,'Tabla de equipos'!$B$3:$D$107,3,FALSE))</f>
        <v/>
      </c>
      <c r="J1122" s="106" t="str">
        <f t="shared" si="17"/>
        <v/>
      </c>
    </row>
    <row r="1123" spans="5:10" x14ac:dyDescent="0.2">
      <c r="E1123" s="128" t="str">
        <f>IF(ISBLANK(A1123),"",VLOOKUP(A1123,'Tabla de equipos'!$B$3:$D$107,3,FALSE))</f>
        <v/>
      </c>
      <c r="J1123" s="106" t="str">
        <f t="shared" si="17"/>
        <v/>
      </c>
    </row>
    <row r="1124" spans="5:10" x14ac:dyDescent="0.2">
      <c r="E1124" s="128" t="str">
        <f>IF(ISBLANK(A1124),"",VLOOKUP(A1124,'Tabla de equipos'!$B$3:$D$107,3,FALSE))</f>
        <v/>
      </c>
      <c r="J1124" s="106" t="str">
        <f t="shared" si="17"/>
        <v/>
      </c>
    </row>
    <row r="1125" spans="5:10" x14ac:dyDescent="0.2">
      <c r="E1125" s="128" t="str">
        <f>IF(ISBLANK(A1125),"",VLOOKUP(A1125,'Tabla de equipos'!$B$3:$D$107,3,FALSE))</f>
        <v/>
      </c>
      <c r="J1125" s="106" t="str">
        <f t="shared" si="17"/>
        <v/>
      </c>
    </row>
    <row r="1126" spans="5:10" x14ac:dyDescent="0.2">
      <c r="E1126" s="128" t="str">
        <f>IF(ISBLANK(A1126),"",VLOOKUP(A1126,'Tabla de equipos'!$B$3:$D$107,3,FALSE))</f>
        <v/>
      </c>
      <c r="J1126" s="106" t="str">
        <f t="shared" si="17"/>
        <v/>
      </c>
    </row>
    <row r="1127" spans="5:10" x14ac:dyDescent="0.2">
      <c r="E1127" s="128" t="str">
        <f>IF(ISBLANK(A1127),"",VLOOKUP(A1127,'Tabla de equipos'!$B$3:$D$107,3,FALSE))</f>
        <v/>
      </c>
      <c r="J1127" s="106" t="str">
        <f t="shared" si="17"/>
        <v/>
      </c>
    </row>
    <row r="1128" spans="5:10" x14ac:dyDescent="0.2">
      <c r="E1128" s="128" t="str">
        <f>IF(ISBLANK(A1128),"",VLOOKUP(A1128,'Tabla de equipos'!$B$3:$D$107,3,FALSE))</f>
        <v/>
      </c>
      <c r="J1128" s="106" t="str">
        <f t="shared" si="17"/>
        <v/>
      </c>
    </row>
    <row r="1129" spans="5:10" x14ac:dyDescent="0.2">
      <c r="E1129" s="128" t="str">
        <f>IF(ISBLANK(A1129),"",VLOOKUP(A1129,'Tabla de equipos'!$B$3:$D$107,3,FALSE))</f>
        <v/>
      </c>
      <c r="J1129" s="106" t="str">
        <f t="shared" si="17"/>
        <v/>
      </c>
    </row>
    <row r="1130" spans="5:10" x14ac:dyDescent="0.2">
      <c r="E1130" s="128" t="str">
        <f>IF(ISBLANK(A1130),"",VLOOKUP(A1130,'Tabla de equipos'!$B$3:$D$107,3,FALSE))</f>
        <v/>
      </c>
      <c r="J1130" s="106" t="str">
        <f t="shared" si="17"/>
        <v/>
      </c>
    </row>
    <row r="1131" spans="5:10" x14ac:dyDescent="0.2">
      <c r="E1131" s="128" t="str">
        <f>IF(ISBLANK(A1131),"",VLOOKUP(A1131,'Tabla de equipos'!$B$3:$D$107,3,FALSE))</f>
        <v/>
      </c>
      <c r="J1131" s="106" t="str">
        <f t="shared" si="17"/>
        <v/>
      </c>
    </row>
    <row r="1132" spans="5:10" x14ac:dyDescent="0.2">
      <c r="E1132" s="128" t="str">
        <f>IF(ISBLANK(A1132),"",VLOOKUP(A1132,'Tabla de equipos'!$B$3:$D$107,3,FALSE))</f>
        <v/>
      </c>
      <c r="J1132" s="106" t="str">
        <f t="shared" si="17"/>
        <v/>
      </c>
    </row>
    <row r="1133" spans="5:10" x14ac:dyDescent="0.2">
      <c r="E1133" s="128" t="str">
        <f>IF(ISBLANK(A1133),"",VLOOKUP(A1133,'Tabla de equipos'!$B$3:$D$107,3,FALSE))</f>
        <v/>
      </c>
      <c r="J1133" s="106" t="str">
        <f t="shared" si="17"/>
        <v/>
      </c>
    </row>
    <row r="1134" spans="5:10" x14ac:dyDescent="0.2">
      <c r="E1134" s="128" t="str">
        <f>IF(ISBLANK(A1134),"",VLOOKUP(A1134,'Tabla de equipos'!$B$3:$D$107,3,FALSE))</f>
        <v/>
      </c>
      <c r="J1134" s="106" t="str">
        <f t="shared" si="17"/>
        <v/>
      </c>
    </row>
    <row r="1135" spans="5:10" x14ac:dyDescent="0.2">
      <c r="E1135" s="128" t="str">
        <f>IF(ISBLANK(A1135),"",VLOOKUP(A1135,'Tabla de equipos'!$B$3:$D$107,3,FALSE))</f>
        <v/>
      </c>
      <c r="J1135" s="106" t="str">
        <f t="shared" si="17"/>
        <v/>
      </c>
    </row>
    <row r="1136" spans="5:10" x14ac:dyDescent="0.2">
      <c r="E1136" s="128" t="str">
        <f>IF(ISBLANK(A1136),"",VLOOKUP(A1136,'Tabla de equipos'!$B$3:$D$107,3,FALSE))</f>
        <v/>
      </c>
      <c r="J1136" s="106" t="str">
        <f t="shared" si="17"/>
        <v/>
      </c>
    </row>
    <row r="1137" spans="5:10" x14ac:dyDescent="0.2">
      <c r="E1137" s="128" t="str">
        <f>IF(ISBLANK(A1137),"",VLOOKUP(A1137,'Tabla de equipos'!$B$3:$D$107,3,FALSE))</f>
        <v/>
      </c>
      <c r="J1137" s="106" t="str">
        <f t="shared" si="17"/>
        <v/>
      </c>
    </row>
    <row r="1138" spans="5:10" x14ac:dyDescent="0.2">
      <c r="E1138" s="128" t="str">
        <f>IF(ISBLANK(A1138),"",VLOOKUP(A1138,'Tabla de equipos'!$B$3:$D$107,3,FALSE))</f>
        <v/>
      </c>
      <c r="J1138" s="106" t="str">
        <f t="shared" si="17"/>
        <v/>
      </c>
    </row>
    <row r="1139" spans="5:10" x14ac:dyDescent="0.2">
      <c r="E1139" s="128" t="str">
        <f>IF(ISBLANK(A1139),"",VLOOKUP(A1139,'Tabla de equipos'!$B$3:$D$107,3,FALSE))</f>
        <v/>
      </c>
      <c r="J1139" s="106" t="str">
        <f t="shared" si="17"/>
        <v/>
      </c>
    </row>
    <row r="1140" spans="5:10" x14ac:dyDescent="0.2">
      <c r="E1140" s="128" t="str">
        <f>IF(ISBLANK(A1140),"",VLOOKUP(A1140,'Tabla de equipos'!$B$3:$D$107,3,FALSE))</f>
        <v/>
      </c>
      <c r="J1140" s="106" t="str">
        <f t="shared" si="17"/>
        <v/>
      </c>
    </row>
    <row r="1141" spans="5:10" x14ac:dyDescent="0.2">
      <c r="E1141" s="128" t="str">
        <f>IF(ISBLANK(A1141),"",VLOOKUP(A1141,'Tabla de equipos'!$B$3:$D$107,3,FALSE))</f>
        <v/>
      </c>
      <c r="J1141" s="106" t="str">
        <f t="shared" si="17"/>
        <v/>
      </c>
    </row>
    <row r="1142" spans="5:10" x14ac:dyDescent="0.2">
      <c r="E1142" s="128" t="str">
        <f>IF(ISBLANK(A1142),"",VLOOKUP(A1142,'Tabla de equipos'!$B$3:$D$107,3,FALSE))</f>
        <v/>
      </c>
      <c r="J1142" s="106" t="str">
        <f t="shared" si="17"/>
        <v/>
      </c>
    </row>
    <row r="1143" spans="5:10" x14ac:dyDescent="0.2">
      <c r="E1143" s="128" t="str">
        <f>IF(ISBLANK(A1143),"",VLOOKUP(A1143,'Tabla de equipos'!$B$3:$D$107,3,FALSE))</f>
        <v/>
      </c>
      <c r="J1143" s="106" t="str">
        <f t="shared" si="17"/>
        <v/>
      </c>
    </row>
    <row r="1144" spans="5:10" x14ac:dyDescent="0.2">
      <c r="E1144" s="128" t="str">
        <f>IF(ISBLANK(A1144),"",VLOOKUP(A1144,'Tabla de equipos'!$B$3:$D$107,3,FALSE))</f>
        <v/>
      </c>
      <c r="J1144" s="106" t="str">
        <f t="shared" si="17"/>
        <v/>
      </c>
    </row>
    <row r="1145" spans="5:10" x14ac:dyDescent="0.2">
      <c r="E1145" s="128" t="str">
        <f>IF(ISBLANK(A1145),"",VLOOKUP(A1145,'Tabla de equipos'!$B$3:$D$107,3,FALSE))</f>
        <v/>
      </c>
      <c r="J1145" s="106" t="str">
        <f t="shared" si="17"/>
        <v/>
      </c>
    </row>
    <row r="1146" spans="5:10" x14ac:dyDescent="0.2">
      <c r="E1146" s="128" t="str">
        <f>IF(ISBLANK(A1146),"",VLOOKUP(A1146,'Tabla de equipos'!$B$3:$D$107,3,FALSE))</f>
        <v/>
      </c>
      <c r="J1146" s="106" t="str">
        <f t="shared" si="17"/>
        <v/>
      </c>
    </row>
    <row r="1147" spans="5:10" x14ac:dyDescent="0.2">
      <c r="E1147" s="128" t="str">
        <f>IF(ISBLANK(A1147),"",VLOOKUP(A1147,'Tabla de equipos'!$B$3:$D$107,3,FALSE))</f>
        <v/>
      </c>
      <c r="J1147" s="106" t="str">
        <f t="shared" si="17"/>
        <v/>
      </c>
    </row>
    <row r="1148" spans="5:10" x14ac:dyDescent="0.2">
      <c r="E1148" s="128" t="str">
        <f>IF(ISBLANK(A1148),"",VLOOKUP(A1148,'Tabla de equipos'!$B$3:$D$107,3,FALSE))</f>
        <v/>
      </c>
      <c r="J1148" s="106" t="str">
        <f t="shared" si="17"/>
        <v/>
      </c>
    </row>
    <row r="1149" spans="5:10" x14ac:dyDescent="0.2">
      <c r="E1149" s="128" t="str">
        <f>IF(ISBLANK(A1149),"",VLOOKUP(A1149,'Tabla de equipos'!$B$3:$D$107,3,FALSE))</f>
        <v/>
      </c>
      <c r="J1149" s="106" t="str">
        <f t="shared" si="17"/>
        <v/>
      </c>
    </row>
    <row r="1150" spans="5:10" x14ac:dyDescent="0.2">
      <c r="E1150" s="128" t="str">
        <f>IF(ISBLANK(A1150),"",VLOOKUP(A1150,'Tabla de equipos'!$B$3:$D$107,3,FALSE))</f>
        <v/>
      </c>
      <c r="J1150" s="106" t="str">
        <f t="shared" si="17"/>
        <v/>
      </c>
    </row>
    <row r="1151" spans="5:10" x14ac:dyDescent="0.2">
      <c r="E1151" s="128" t="str">
        <f>IF(ISBLANK(A1151),"",VLOOKUP(A1151,'Tabla de equipos'!$B$3:$D$107,3,FALSE))</f>
        <v/>
      </c>
      <c r="J1151" s="106" t="str">
        <f t="shared" si="17"/>
        <v/>
      </c>
    </row>
    <row r="1152" spans="5:10" x14ac:dyDescent="0.2">
      <c r="E1152" s="128" t="str">
        <f>IF(ISBLANK(A1152),"",VLOOKUP(A1152,'Tabla de equipos'!$B$3:$D$107,3,FALSE))</f>
        <v/>
      </c>
      <c r="J1152" s="106" t="str">
        <f t="shared" si="17"/>
        <v/>
      </c>
    </row>
    <row r="1153" spans="5:10" x14ac:dyDescent="0.2">
      <c r="E1153" s="128" t="str">
        <f>IF(ISBLANK(A1153),"",VLOOKUP(A1153,'Tabla de equipos'!$B$3:$D$107,3,FALSE))</f>
        <v/>
      </c>
      <c r="J1153" s="106" t="str">
        <f t="shared" si="17"/>
        <v/>
      </c>
    </row>
    <row r="1154" spans="5:10" x14ac:dyDescent="0.2">
      <c r="E1154" s="128" t="str">
        <f>IF(ISBLANK(A1154),"",VLOOKUP(A1154,'Tabla de equipos'!$B$3:$D$107,3,FALSE))</f>
        <v/>
      </c>
      <c r="J1154" s="106" t="str">
        <f t="shared" si="17"/>
        <v/>
      </c>
    </row>
    <row r="1155" spans="5:10" x14ac:dyDescent="0.2">
      <c r="E1155" s="128" t="str">
        <f>IF(ISBLANK(A1155),"",VLOOKUP(A1155,'Tabla de equipos'!$B$3:$D$107,3,FALSE))</f>
        <v/>
      </c>
      <c r="J1155" s="106" t="str">
        <f t="shared" si="17"/>
        <v/>
      </c>
    </row>
    <row r="1156" spans="5:10" x14ac:dyDescent="0.2">
      <c r="E1156" s="128" t="str">
        <f>IF(ISBLANK(A1156),"",VLOOKUP(A1156,'Tabla de equipos'!$B$3:$D$107,3,FALSE))</f>
        <v/>
      </c>
      <c r="J1156" s="106" t="str">
        <f t="shared" si="17"/>
        <v/>
      </c>
    </row>
    <row r="1157" spans="5:10" x14ac:dyDescent="0.2">
      <c r="E1157" s="128" t="str">
        <f>IF(ISBLANK(A1157),"",VLOOKUP(A1157,'Tabla de equipos'!$B$3:$D$107,3,FALSE))</f>
        <v/>
      </c>
      <c r="J1157" s="106" t="str">
        <f t="shared" ref="J1157:J1220" si="18">IF(AND(A1157="",G1157=0),"",IF(AND(G1157&gt;0,A1157=""),"Falta elegir equipo/producto",IF(AND(A1157&lt;&gt;"",G1157=""),"falta incluir unidades",IF(AND(A1157&lt;&gt;"",G1157&gt;0,B1157=""),"Falta incluir Tipo de Exceptuación",IF(AND(A1157&lt;&gt;"",B1157&lt;&gt;"",C1157="",G1157&gt;0),"Falta Incluir Nombre del Beneficiario","No olvidar adjuntar factura de la exceptuación")))))</f>
        <v/>
      </c>
    </row>
    <row r="1158" spans="5:10" x14ac:dyDescent="0.2">
      <c r="E1158" s="128" t="str">
        <f>IF(ISBLANK(A1158),"",VLOOKUP(A1158,'Tabla de equipos'!$B$3:$D$107,3,FALSE))</f>
        <v/>
      </c>
      <c r="J1158" s="106" t="str">
        <f t="shared" si="18"/>
        <v/>
      </c>
    </row>
    <row r="1159" spans="5:10" x14ac:dyDescent="0.2">
      <c r="E1159" s="128" t="str">
        <f>IF(ISBLANK(A1159),"",VLOOKUP(A1159,'Tabla de equipos'!$B$3:$D$107,3,FALSE))</f>
        <v/>
      </c>
      <c r="J1159" s="106" t="str">
        <f t="shared" si="18"/>
        <v/>
      </c>
    </row>
    <row r="1160" spans="5:10" x14ac:dyDescent="0.2">
      <c r="E1160" s="128" t="str">
        <f>IF(ISBLANK(A1160),"",VLOOKUP(A1160,'Tabla de equipos'!$B$3:$D$107,3,FALSE))</f>
        <v/>
      </c>
      <c r="J1160" s="106" t="str">
        <f t="shared" si="18"/>
        <v/>
      </c>
    </row>
    <row r="1161" spans="5:10" x14ac:dyDescent="0.2">
      <c r="E1161" s="128" t="str">
        <f>IF(ISBLANK(A1161),"",VLOOKUP(A1161,'Tabla de equipos'!$B$3:$D$107,3,FALSE))</f>
        <v/>
      </c>
      <c r="J1161" s="106" t="str">
        <f t="shared" si="18"/>
        <v/>
      </c>
    </row>
    <row r="1162" spans="5:10" x14ac:dyDescent="0.2">
      <c r="E1162" s="128" t="str">
        <f>IF(ISBLANK(A1162),"",VLOOKUP(A1162,'Tabla de equipos'!$B$3:$D$107,3,FALSE))</f>
        <v/>
      </c>
      <c r="J1162" s="106" t="str">
        <f t="shared" si="18"/>
        <v/>
      </c>
    </row>
    <row r="1163" spans="5:10" x14ac:dyDescent="0.2">
      <c r="E1163" s="128" t="str">
        <f>IF(ISBLANK(A1163),"",VLOOKUP(A1163,'Tabla de equipos'!$B$3:$D$107,3,FALSE))</f>
        <v/>
      </c>
      <c r="J1163" s="106" t="str">
        <f t="shared" si="18"/>
        <v/>
      </c>
    </row>
    <row r="1164" spans="5:10" x14ac:dyDescent="0.2">
      <c r="E1164" s="128" t="str">
        <f>IF(ISBLANK(A1164),"",VLOOKUP(A1164,'Tabla de equipos'!$B$3:$D$107,3,FALSE))</f>
        <v/>
      </c>
      <c r="J1164" s="106" t="str">
        <f t="shared" si="18"/>
        <v/>
      </c>
    </row>
    <row r="1165" spans="5:10" x14ac:dyDescent="0.2">
      <c r="E1165" s="128" t="str">
        <f>IF(ISBLANK(A1165),"",VLOOKUP(A1165,'Tabla de equipos'!$B$3:$D$107,3,FALSE))</f>
        <v/>
      </c>
      <c r="J1165" s="106" t="str">
        <f t="shared" si="18"/>
        <v/>
      </c>
    </row>
    <row r="1166" spans="5:10" x14ac:dyDescent="0.2">
      <c r="E1166" s="128" t="str">
        <f>IF(ISBLANK(A1166),"",VLOOKUP(A1166,'Tabla de equipos'!$B$3:$D$107,3,FALSE))</f>
        <v/>
      </c>
      <c r="J1166" s="106" t="str">
        <f t="shared" si="18"/>
        <v/>
      </c>
    </row>
    <row r="1167" spans="5:10" x14ac:dyDescent="0.2">
      <c r="E1167" s="128" t="str">
        <f>IF(ISBLANK(A1167),"",VLOOKUP(A1167,'Tabla de equipos'!$B$3:$D$107,3,FALSE))</f>
        <v/>
      </c>
      <c r="J1167" s="106" t="str">
        <f t="shared" si="18"/>
        <v/>
      </c>
    </row>
    <row r="1168" spans="5:10" x14ac:dyDescent="0.2">
      <c r="E1168" s="128" t="str">
        <f>IF(ISBLANK(A1168),"",VLOOKUP(A1168,'Tabla de equipos'!$B$3:$D$107,3,FALSE))</f>
        <v/>
      </c>
      <c r="J1168" s="106" t="str">
        <f t="shared" si="18"/>
        <v/>
      </c>
    </row>
    <row r="1169" spans="5:10" x14ac:dyDescent="0.2">
      <c r="E1169" s="128" t="str">
        <f>IF(ISBLANK(A1169),"",VLOOKUP(A1169,'Tabla de equipos'!$B$3:$D$107,3,FALSE))</f>
        <v/>
      </c>
      <c r="J1169" s="106" t="str">
        <f t="shared" si="18"/>
        <v/>
      </c>
    </row>
    <row r="1170" spans="5:10" x14ac:dyDescent="0.2">
      <c r="E1170" s="128" t="str">
        <f>IF(ISBLANK(A1170),"",VLOOKUP(A1170,'Tabla de equipos'!$B$3:$D$107,3,FALSE))</f>
        <v/>
      </c>
      <c r="J1170" s="106" t="str">
        <f t="shared" si="18"/>
        <v/>
      </c>
    </row>
    <row r="1171" spans="5:10" x14ac:dyDescent="0.2">
      <c r="E1171" s="128" t="str">
        <f>IF(ISBLANK(A1171),"",VLOOKUP(A1171,'Tabla de equipos'!$B$3:$D$107,3,FALSE))</f>
        <v/>
      </c>
      <c r="J1171" s="106" t="str">
        <f t="shared" si="18"/>
        <v/>
      </c>
    </row>
    <row r="1172" spans="5:10" x14ac:dyDescent="0.2">
      <c r="E1172" s="128" t="str">
        <f>IF(ISBLANK(A1172),"",VLOOKUP(A1172,'Tabla de equipos'!$B$3:$D$107,3,FALSE))</f>
        <v/>
      </c>
      <c r="J1172" s="106" t="str">
        <f t="shared" si="18"/>
        <v/>
      </c>
    </row>
    <row r="1173" spans="5:10" x14ac:dyDescent="0.2">
      <c r="E1173" s="128" t="str">
        <f>IF(ISBLANK(A1173),"",VLOOKUP(A1173,'Tabla de equipos'!$B$3:$D$107,3,FALSE))</f>
        <v/>
      </c>
      <c r="J1173" s="106" t="str">
        <f t="shared" si="18"/>
        <v/>
      </c>
    </row>
    <row r="1174" spans="5:10" x14ac:dyDescent="0.2">
      <c r="E1174" s="128" t="str">
        <f>IF(ISBLANK(A1174),"",VLOOKUP(A1174,'Tabla de equipos'!$B$3:$D$107,3,FALSE))</f>
        <v/>
      </c>
      <c r="J1174" s="106" t="str">
        <f t="shared" si="18"/>
        <v/>
      </c>
    </row>
    <row r="1175" spans="5:10" x14ac:dyDescent="0.2">
      <c r="E1175" s="128" t="str">
        <f>IF(ISBLANK(A1175),"",VLOOKUP(A1175,'Tabla de equipos'!$B$3:$D$107,3,FALSE))</f>
        <v/>
      </c>
      <c r="J1175" s="106" t="str">
        <f t="shared" si="18"/>
        <v/>
      </c>
    </row>
    <row r="1176" spans="5:10" x14ac:dyDescent="0.2">
      <c r="E1176" s="128" t="str">
        <f>IF(ISBLANK(A1176),"",VLOOKUP(A1176,'Tabla de equipos'!$B$3:$D$107,3,FALSE))</f>
        <v/>
      </c>
      <c r="J1176" s="106" t="str">
        <f t="shared" si="18"/>
        <v/>
      </c>
    </row>
    <row r="1177" spans="5:10" x14ac:dyDescent="0.2">
      <c r="E1177" s="128" t="str">
        <f>IF(ISBLANK(A1177),"",VLOOKUP(A1177,'Tabla de equipos'!$B$3:$D$107,3,FALSE))</f>
        <v/>
      </c>
      <c r="J1177" s="106" t="str">
        <f t="shared" si="18"/>
        <v/>
      </c>
    </row>
    <row r="1178" spans="5:10" x14ac:dyDescent="0.2">
      <c r="E1178" s="128" t="str">
        <f>IF(ISBLANK(A1178),"",VLOOKUP(A1178,'Tabla de equipos'!$B$3:$D$107,3,FALSE))</f>
        <v/>
      </c>
      <c r="J1178" s="106" t="str">
        <f t="shared" si="18"/>
        <v/>
      </c>
    </row>
    <row r="1179" spans="5:10" x14ac:dyDescent="0.2">
      <c r="E1179" s="128" t="str">
        <f>IF(ISBLANK(A1179),"",VLOOKUP(A1179,'Tabla de equipos'!$B$3:$D$107,3,FALSE))</f>
        <v/>
      </c>
      <c r="J1179" s="106" t="str">
        <f t="shared" si="18"/>
        <v/>
      </c>
    </row>
    <row r="1180" spans="5:10" x14ac:dyDescent="0.2">
      <c r="E1180" s="128" t="str">
        <f>IF(ISBLANK(A1180),"",VLOOKUP(A1180,'Tabla de equipos'!$B$3:$D$107,3,FALSE))</f>
        <v/>
      </c>
      <c r="J1180" s="106" t="str">
        <f t="shared" si="18"/>
        <v/>
      </c>
    </row>
    <row r="1181" spans="5:10" x14ac:dyDescent="0.2">
      <c r="E1181" s="128" t="str">
        <f>IF(ISBLANK(A1181),"",VLOOKUP(A1181,'Tabla de equipos'!$B$3:$D$107,3,FALSE))</f>
        <v/>
      </c>
      <c r="J1181" s="106" t="str">
        <f t="shared" si="18"/>
        <v/>
      </c>
    </row>
    <row r="1182" spans="5:10" x14ac:dyDescent="0.2">
      <c r="E1182" s="128" t="str">
        <f>IF(ISBLANK(A1182),"",VLOOKUP(A1182,'Tabla de equipos'!$B$3:$D$107,3,FALSE))</f>
        <v/>
      </c>
      <c r="J1182" s="106" t="str">
        <f t="shared" si="18"/>
        <v/>
      </c>
    </row>
    <row r="1183" spans="5:10" x14ac:dyDescent="0.2">
      <c r="E1183" s="128" t="str">
        <f>IF(ISBLANK(A1183),"",VLOOKUP(A1183,'Tabla de equipos'!$B$3:$D$107,3,FALSE))</f>
        <v/>
      </c>
      <c r="J1183" s="106" t="str">
        <f t="shared" si="18"/>
        <v/>
      </c>
    </row>
    <row r="1184" spans="5:10" x14ac:dyDescent="0.2">
      <c r="E1184" s="128" t="str">
        <f>IF(ISBLANK(A1184),"",VLOOKUP(A1184,'Tabla de equipos'!$B$3:$D$107,3,FALSE))</f>
        <v/>
      </c>
      <c r="J1184" s="106" t="str">
        <f t="shared" si="18"/>
        <v/>
      </c>
    </row>
    <row r="1185" spans="5:10" x14ac:dyDescent="0.2">
      <c r="E1185" s="128" t="str">
        <f>IF(ISBLANK(A1185),"",VLOOKUP(A1185,'Tabla de equipos'!$B$3:$D$107,3,FALSE))</f>
        <v/>
      </c>
      <c r="J1185" s="106" t="str">
        <f t="shared" si="18"/>
        <v/>
      </c>
    </row>
    <row r="1186" spans="5:10" x14ac:dyDescent="0.2">
      <c r="E1186" s="128" t="str">
        <f>IF(ISBLANK(A1186),"",VLOOKUP(A1186,'Tabla de equipos'!$B$3:$D$107,3,FALSE))</f>
        <v/>
      </c>
      <c r="J1186" s="106" t="str">
        <f t="shared" si="18"/>
        <v/>
      </c>
    </row>
    <row r="1187" spans="5:10" x14ac:dyDescent="0.2">
      <c r="E1187" s="128" t="str">
        <f>IF(ISBLANK(A1187),"",VLOOKUP(A1187,'Tabla de equipos'!$B$3:$D$107,3,FALSE))</f>
        <v/>
      </c>
      <c r="J1187" s="106" t="str">
        <f t="shared" si="18"/>
        <v/>
      </c>
    </row>
    <row r="1188" spans="5:10" x14ac:dyDescent="0.2">
      <c r="E1188" s="128" t="str">
        <f>IF(ISBLANK(A1188),"",VLOOKUP(A1188,'Tabla de equipos'!$B$3:$D$107,3,FALSE))</f>
        <v/>
      </c>
      <c r="J1188" s="106" t="str">
        <f t="shared" si="18"/>
        <v/>
      </c>
    </row>
    <row r="1189" spans="5:10" x14ac:dyDescent="0.2">
      <c r="E1189" s="128" t="str">
        <f>IF(ISBLANK(A1189),"",VLOOKUP(A1189,'Tabla de equipos'!$B$3:$D$107,3,FALSE))</f>
        <v/>
      </c>
      <c r="J1189" s="106" t="str">
        <f t="shared" si="18"/>
        <v/>
      </c>
    </row>
    <row r="1190" spans="5:10" x14ac:dyDescent="0.2">
      <c r="E1190" s="128" t="str">
        <f>IF(ISBLANK(A1190),"",VLOOKUP(A1190,'Tabla de equipos'!$B$3:$D$107,3,FALSE))</f>
        <v/>
      </c>
      <c r="J1190" s="106" t="str">
        <f t="shared" si="18"/>
        <v/>
      </c>
    </row>
    <row r="1191" spans="5:10" x14ac:dyDescent="0.2">
      <c r="E1191" s="128" t="str">
        <f>IF(ISBLANK(A1191),"",VLOOKUP(A1191,'Tabla de equipos'!$B$3:$D$107,3,FALSE))</f>
        <v/>
      </c>
      <c r="J1191" s="106" t="str">
        <f t="shared" si="18"/>
        <v/>
      </c>
    </row>
    <row r="1192" spans="5:10" x14ac:dyDescent="0.2">
      <c r="E1192" s="128" t="str">
        <f>IF(ISBLANK(A1192),"",VLOOKUP(A1192,'Tabla de equipos'!$B$3:$D$107,3,FALSE))</f>
        <v/>
      </c>
      <c r="J1192" s="106" t="str">
        <f t="shared" si="18"/>
        <v/>
      </c>
    </row>
    <row r="1193" spans="5:10" x14ac:dyDescent="0.2">
      <c r="E1193" s="128" t="str">
        <f>IF(ISBLANK(A1193),"",VLOOKUP(A1193,'Tabla de equipos'!$B$3:$D$107,3,FALSE))</f>
        <v/>
      </c>
      <c r="J1193" s="106" t="str">
        <f t="shared" si="18"/>
        <v/>
      </c>
    </row>
    <row r="1194" spans="5:10" x14ac:dyDescent="0.2">
      <c r="E1194" s="128" t="str">
        <f>IF(ISBLANK(A1194),"",VLOOKUP(A1194,'Tabla de equipos'!$B$3:$D$107,3,FALSE))</f>
        <v/>
      </c>
      <c r="J1194" s="106" t="str">
        <f t="shared" si="18"/>
        <v/>
      </c>
    </row>
    <row r="1195" spans="5:10" x14ac:dyDescent="0.2">
      <c r="E1195" s="128" t="str">
        <f>IF(ISBLANK(A1195),"",VLOOKUP(A1195,'Tabla de equipos'!$B$3:$D$107,3,FALSE))</f>
        <v/>
      </c>
      <c r="J1195" s="106" t="str">
        <f t="shared" si="18"/>
        <v/>
      </c>
    </row>
    <row r="1196" spans="5:10" x14ac:dyDescent="0.2">
      <c r="E1196" s="128" t="str">
        <f>IF(ISBLANK(A1196),"",VLOOKUP(A1196,'Tabla de equipos'!$B$3:$D$107,3,FALSE))</f>
        <v/>
      </c>
      <c r="J1196" s="106" t="str">
        <f t="shared" si="18"/>
        <v/>
      </c>
    </row>
    <row r="1197" spans="5:10" x14ac:dyDescent="0.2">
      <c r="E1197" s="128" t="str">
        <f>IF(ISBLANK(A1197),"",VLOOKUP(A1197,'Tabla de equipos'!$B$3:$D$107,3,FALSE))</f>
        <v/>
      </c>
      <c r="J1197" s="106" t="str">
        <f t="shared" si="18"/>
        <v/>
      </c>
    </row>
    <row r="1198" spans="5:10" x14ac:dyDescent="0.2">
      <c r="E1198" s="128" t="str">
        <f>IF(ISBLANK(A1198),"",VLOOKUP(A1198,'Tabla de equipos'!$B$3:$D$107,3,FALSE))</f>
        <v/>
      </c>
      <c r="J1198" s="106" t="str">
        <f t="shared" si="18"/>
        <v/>
      </c>
    </row>
    <row r="1199" spans="5:10" x14ac:dyDescent="0.2">
      <c r="E1199" s="128" t="str">
        <f>IF(ISBLANK(A1199),"",VLOOKUP(A1199,'Tabla de equipos'!$B$3:$D$107,3,FALSE))</f>
        <v/>
      </c>
      <c r="J1199" s="106" t="str">
        <f t="shared" si="18"/>
        <v/>
      </c>
    </row>
    <row r="1200" spans="5:10" x14ac:dyDescent="0.2">
      <c r="E1200" s="128" t="str">
        <f>IF(ISBLANK(A1200),"",VLOOKUP(A1200,'Tabla de equipos'!$B$3:$D$107,3,FALSE))</f>
        <v/>
      </c>
      <c r="J1200" s="106" t="str">
        <f t="shared" si="18"/>
        <v/>
      </c>
    </row>
    <row r="1201" spans="5:10" x14ac:dyDescent="0.2">
      <c r="E1201" s="128" t="str">
        <f>IF(ISBLANK(A1201),"",VLOOKUP(A1201,'Tabla de equipos'!$B$3:$D$107,3,FALSE))</f>
        <v/>
      </c>
      <c r="J1201" s="106" t="str">
        <f t="shared" si="18"/>
        <v/>
      </c>
    </row>
    <row r="1202" spans="5:10" x14ac:dyDescent="0.2">
      <c r="E1202" s="128" t="str">
        <f>IF(ISBLANK(A1202),"",VLOOKUP(A1202,'Tabla de equipos'!$B$3:$D$107,3,FALSE))</f>
        <v/>
      </c>
      <c r="J1202" s="106" t="str">
        <f t="shared" si="18"/>
        <v/>
      </c>
    </row>
    <row r="1203" spans="5:10" x14ac:dyDescent="0.2">
      <c r="E1203" s="128" t="str">
        <f>IF(ISBLANK(A1203),"",VLOOKUP(A1203,'Tabla de equipos'!$B$3:$D$107,3,FALSE))</f>
        <v/>
      </c>
      <c r="J1203" s="106" t="str">
        <f t="shared" si="18"/>
        <v/>
      </c>
    </row>
    <row r="1204" spans="5:10" x14ac:dyDescent="0.2">
      <c r="E1204" s="128" t="str">
        <f>IF(ISBLANK(A1204),"",VLOOKUP(A1204,'Tabla de equipos'!$B$3:$D$107,3,FALSE))</f>
        <v/>
      </c>
      <c r="J1204" s="106" t="str">
        <f t="shared" si="18"/>
        <v/>
      </c>
    </row>
    <row r="1205" spans="5:10" x14ac:dyDescent="0.2">
      <c r="E1205" s="128" t="str">
        <f>IF(ISBLANK(A1205),"",VLOOKUP(A1205,'Tabla de equipos'!$B$3:$D$107,3,FALSE))</f>
        <v/>
      </c>
      <c r="J1205" s="106" t="str">
        <f t="shared" si="18"/>
        <v/>
      </c>
    </row>
    <row r="1206" spans="5:10" x14ac:dyDescent="0.2">
      <c r="E1206" s="128" t="str">
        <f>IF(ISBLANK(A1206),"",VLOOKUP(A1206,'Tabla de equipos'!$B$3:$D$107,3,FALSE))</f>
        <v/>
      </c>
      <c r="J1206" s="106" t="str">
        <f t="shared" si="18"/>
        <v/>
      </c>
    </row>
    <row r="1207" spans="5:10" x14ac:dyDescent="0.2">
      <c r="E1207" s="128" t="str">
        <f>IF(ISBLANK(A1207),"",VLOOKUP(A1207,'Tabla de equipos'!$B$3:$D$107,3,FALSE))</f>
        <v/>
      </c>
      <c r="J1207" s="106" t="str">
        <f t="shared" si="18"/>
        <v/>
      </c>
    </row>
    <row r="1208" spans="5:10" x14ac:dyDescent="0.2">
      <c r="E1208" s="128" t="str">
        <f>IF(ISBLANK(A1208),"",VLOOKUP(A1208,'Tabla de equipos'!$B$3:$D$107,3,FALSE))</f>
        <v/>
      </c>
      <c r="J1208" s="106" t="str">
        <f t="shared" si="18"/>
        <v/>
      </c>
    </row>
    <row r="1209" spans="5:10" x14ac:dyDescent="0.2">
      <c r="E1209" s="128" t="str">
        <f>IF(ISBLANK(A1209),"",VLOOKUP(A1209,'Tabla de equipos'!$B$3:$D$107,3,FALSE))</f>
        <v/>
      </c>
      <c r="J1209" s="106" t="str">
        <f t="shared" si="18"/>
        <v/>
      </c>
    </row>
    <row r="1210" spans="5:10" x14ac:dyDescent="0.2">
      <c r="E1210" s="128" t="str">
        <f>IF(ISBLANK(A1210),"",VLOOKUP(A1210,'Tabla de equipos'!$B$3:$D$107,3,FALSE))</f>
        <v/>
      </c>
      <c r="J1210" s="106" t="str">
        <f t="shared" si="18"/>
        <v/>
      </c>
    </row>
    <row r="1211" spans="5:10" x14ac:dyDescent="0.2">
      <c r="E1211" s="128" t="str">
        <f>IF(ISBLANK(A1211),"",VLOOKUP(A1211,'Tabla de equipos'!$B$3:$D$107,3,FALSE))</f>
        <v/>
      </c>
      <c r="J1211" s="106" t="str">
        <f t="shared" si="18"/>
        <v/>
      </c>
    </row>
    <row r="1212" spans="5:10" x14ac:dyDescent="0.2">
      <c r="E1212" s="128" t="str">
        <f>IF(ISBLANK(A1212),"",VLOOKUP(A1212,'Tabla de equipos'!$B$3:$D$107,3,FALSE))</f>
        <v/>
      </c>
      <c r="J1212" s="106" t="str">
        <f t="shared" si="18"/>
        <v/>
      </c>
    </row>
    <row r="1213" spans="5:10" x14ac:dyDescent="0.2">
      <c r="E1213" s="128" t="str">
        <f>IF(ISBLANK(A1213),"",VLOOKUP(A1213,'Tabla de equipos'!$B$3:$D$107,3,FALSE))</f>
        <v/>
      </c>
      <c r="J1213" s="106" t="str">
        <f t="shared" si="18"/>
        <v/>
      </c>
    </row>
    <row r="1214" spans="5:10" x14ac:dyDescent="0.2">
      <c r="E1214" s="128" t="str">
        <f>IF(ISBLANK(A1214),"",VLOOKUP(A1214,'Tabla de equipos'!$B$3:$D$107,3,FALSE))</f>
        <v/>
      </c>
      <c r="J1214" s="106" t="str">
        <f t="shared" si="18"/>
        <v/>
      </c>
    </row>
    <row r="1215" spans="5:10" x14ac:dyDescent="0.2">
      <c r="E1215" s="128" t="str">
        <f>IF(ISBLANK(A1215),"",VLOOKUP(A1215,'Tabla de equipos'!$B$3:$D$107,3,FALSE))</f>
        <v/>
      </c>
      <c r="J1215" s="106" t="str">
        <f t="shared" si="18"/>
        <v/>
      </c>
    </row>
    <row r="1216" spans="5:10" x14ac:dyDescent="0.2">
      <c r="E1216" s="128" t="str">
        <f>IF(ISBLANK(A1216),"",VLOOKUP(A1216,'Tabla de equipos'!$B$3:$D$107,3,FALSE))</f>
        <v/>
      </c>
      <c r="J1216" s="106" t="str">
        <f t="shared" si="18"/>
        <v/>
      </c>
    </row>
    <row r="1217" spans="5:10" x14ac:dyDescent="0.2">
      <c r="E1217" s="128" t="str">
        <f>IF(ISBLANK(A1217),"",VLOOKUP(A1217,'Tabla de equipos'!$B$3:$D$107,3,FALSE))</f>
        <v/>
      </c>
      <c r="J1217" s="106" t="str">
        <f t="shared" si="18"/>
        <v/>
      </c>
    </row>
    <row r="1218" spans="5:10" x14ac:dyDescent="0.2">
      <c r="E1218" s="128" t="str">
        <f>IF(ISBLANK(A1218),"",VLOOKUP(A1218,'Tabla de equipos'!$B$3:$D$107,3,FALSE))</f>
        <v/>
      </c>
      <c r="J1218" s="106" t="str">
        <f t="shared" si="18"/>
        <v/>
      </c>
    </row>
    <row r="1219" spans="5:10" x14ac:dyDescent="0.2">
      <c r="E1219" s="128" t="str">
        <f>IF(ISBLANK(A1219),"",VLOOKUP(A1219,'Tabla de equipos'!$B$3:$D$107,3,FALSE))</f>
        <v/>
      </c>
      <c r="J1219" s="106" t="str">
        <f t="shared" si="18"/>
        <v/>
      </c>
    </row>
    <row r="1220" spans="5:10" x14ac:dyDescent="0.2">
      <c r="E1220" s="128" t="str">
        <f>IF(ISBLANK(A1220),"",VLOOKUP(A1220,'Tabla de equipos'!$B$3:$D$107,3,FALSE))</f>
        <v/>
      </c>
      <c r="J1220" s="106" t="str">
        <f t="shared" si="18"/>
        <v/>
      </c>
    </row>
    <row r="1221" spans="5:10" x14ac:dyDescent="0.2">
      <c r="E1221" s="128" t="str">
        <f>IF(ISBLANK(A1221),"",VLOOKUP(A1221,'Tabla de equipos'!$B$3:$D$107,3,FALSE))</f>
        <v/>
      </c>
      <c r="J1221" s="106" t="str">
        <f t="shared" ref="J1221:J1284" si="19">IF(AND(A1221="",G1221=0),"",IF(AND(G1221&gt;0,A1221=""),"Falta elegir equipo/producto",IF(AND(A1221&lt;&gt;"",G1221=""),"falta incluir unidades",IF(AND(A1221&lt;&gt;"",G1221&gt;0,B1221=""),"Falta incluir Tipo de Exceptuación",IF(AND(A1221&lt;&gt;"",B1221&lt;&gt;"",C1221="",G1221&gt;0),"Falta Incluir Nombre del Beneficiario","No olvidar adjuntar factura de la exceptuación")))))</f>
        <v/>
      </c>
    </row>
    <row r="1222" spans="5:10" x14ac:dyDescent="0.2">
      <c r="E1222" s="128" t="str">
        <f>IF(ISBLANK(A1222),"",VLOOKUP(A1222,'Tabla de equipos'!$B$3:$D$107,3,FALSE))</f>
        <v/>
      </c>
      <c r="J1222" s="106" t="str">
        <f t="shared" si="19"/>
        <v/>
      </c>
    </row>
    <row r="1223" spans="5:10" x14ac:dyDescent="0.2">
      <c r="E1223" s="128" t="str">
        <f>IF(ISBLANK(A1223),"",VLOOKUP(A1223,'Tabla de equipos'!$B$3:$D$107,3,FALSE))</f>
        <v/>
      </c>
      <c r="J1223" s="106" t="str">
        <f t="shared" si="19"/>
        <v/>
      </c>
    </row>
    <row r="1224" spans="5:10" x14ac:dyDescent="0.2">
      <c r="E1224" s="128" t="str">
        <f>IF(ISBLANK(A1224),"",VLOOKUP(A1224,'Tabla de equipos'!$B$3:$D$107,3,FALSE))</f>
        <v/>
      </c>
      <c r="J1224" s="106" t="str">
        <f t="shared" si="19"/>
        <v/>
      </c>
    </row>
    <row r="1225" spans="5:10" x14ac:dyDescent="0.2">
      <c r="E1225" s="128" t="str">
        <f>IF(ISBLANK(A1225),"",VLOOKUP(A1225,'Tabla de equipos'!$B$3:$D$107,3,FALSE))</f>
        <v/>
      </c>
      <c r="J1225" s="106" t="str">
        <f t="shared" si="19"/>
        <v/>
      </c>
    </row>
    <row r="1226" spans="5:10" x14ac:dyDescent="0.2">
      <c r="E1226" s="128" t="str">
        <f>IF(ISBLANK(A1226),"",VLOOKUP(A1226,'Tabla de equipos'!$B$3:$D$107,3,FALSE))</f>
        <v/>
      </c>
      <c r="J1226" s="106" t="str">
        <f t="shared" si="19"/>
        <v/>
      </c>
    </row>
    <row r="1227" spans="5:10" x14ac:dyDescent="0.2">
      <c r="E1227" s="128" t="str">
        <f>IF(ISBLANK(A1227),"",VLOOKUP(A1227,'Tabla de equipos'!$B$3:$D$107,3,FALSE))</f>
        <v/>
      </c>
      <c r="J1227" s="106" t="str">
        <f t="shared" si="19"/>
        <v/>
      </c>
    </row>
    <row r="1228" spans="5:10" x14ac:dyDescent="0.2">
      <c r="E1228" s="128" t="str">
        <f>IF(ISBLANK(A1228),"",VLOOKUP(A1228,'Tabla de equipos'!$B$3:$D$107,3,FALSE))</f>
        <v/>
      </c>
      <c r="J1228" s="106" t="str">
        <f t="shared" si="19"/>
        <v/>
      </c>
    </row>
    <row r="1229" spans="5:10" x14ac:dyDescent="0.2">
      <c r="E1229" s="128" t="str">
        <f>IF(ISBLANK(A1229),"",VLOOKUP(A1229,'Tabla de equipos'!$B$3:$D$107,3,FALSE))</f>
        <v/>
      </c>
      <c r="J1229" s="106" t="str">
        <f t="shared" si="19"/>
        <v/>
      </c>
    </row>
    <row r="1230" spans="5:10" x14ac:dyDescent="0.2">
      <c r="E1230" s="128" t="str">
        <f>IF(ISBLANK(A1230),"",VLOOKUP(A1230,'Tabla de equipos'!$B$3:$D$107,3,FALSE))</f>
        <v/>
      </c>
      <c r="J1230" s="106" t="str">
        <f t="shared" si="19"/>
        <v/>
      </c>
    </row>
    <row r="1231" spans="5:10" x14ac:dyDescent="0.2">
      <c r="E1231" s="128" t="str">
        <f>IF(ISBLANK(A1231),"",VLOOKUP(A1231,'Tabla de equipos'!$B$3:$D$107,3,FALSE))</f>
        <v/>
      </c>
      <c r="J1231" s="106" t="str">
        <f t="shared" si="19"/>
        <v/>
      </c>
    </row>
    <row r="1232" spans="5:10" x14ac:dyDescent="0.2">
      <c r="E1232" s="128" t="str">
        <f>IF(ISBLANK(A1232),"",VLOOKUP(A1232,'Tabla de equipos'!$B$3:$D$107,3,FALSE))</f>
        <v/>
      </c>
      <c r="J1232" s="106" t="str">
        <f t="shared" si="19"/>
        <v/>
      </c>
    </row>
    <row r="1233" spans="5:10" x14ac:dyDescent="0.2">
      <c r="E1233" s="128" t="str">
        <f>IF(ISBLANK(A1233),"",VLOOKUP(A1233,'Tabla de equipos'!$B$3:$D$107,3,FALSE))</f>
        <v/>
      </c>
      <c r="J1233" s="106" t="str">
        <f t="shared" si="19"/>
        <v/>
      </c>
    </row>
    <row r="1234" spans="5:10" x14ac:dyDescent="0.2">
      <c r="E1234" s="128" t="str">
        <f>IF(ISBLANK(A1234),"",VLOOKUP(A1234,'Tabla de equipos'!$B$3:$D$107,3,FALSE))</f>
        <v/>
      </c>
      <c r="J1234" s="106" t="str">
        <f t="shared" si="19"/>
        <v/>
      </c>
    </row>
    <row r="1235" spans="5:10" x14ac:dyDescent="0.2">
      <c r="E1235" s="128" t="str">
        <f>IF(ISBLANK(A1235),"",VLOOKUP(A1235,'Tabla de equipos'!$B$3:$D$107,3,FALSE))</f>
        <v/>
      </c>
      <c r="J1235" s="106" t="str">
        <f t="shared" si="19"/>
        <v/>
      </c>
    </row>
    <row r="1236" spans="5:10" x14ac:dyDescent="0.2">
      <c r="E1236" s="128" t="str">
        <f>IF(ISBLANK(A1236),"",VLOOKUP(A1236,'Tabla de equipos'!$B$3:$D$107,3,FALSE))</f>
        <v/>
      </c>
      <c r="J1236" s="106" t="str">
        <f t="shared" si="19"/>
        <v/>
      </c>
    </row>
    <row r="1237" spans="5:10" x14ac:dyDescent="0.2">
      <c r="E1237" s="128" t="str">
        <f>IF(ISBLANK(A1237),"",VLOOKUP(A1237,'Tabla de equipos'!$B$3:$D$107,3,FALSE))</f>
        <v/>
      </c>
      <c r="J1237" s="106" t="str">
        <f t="shared" si="19"/>
        <v/>
      </c>
    </row>
    <row r="1238" spans="5:10" x14ac:dyDescent="0.2">
      <c r="E1238" s="128" t="str">
        <f>IF(ISBLANK(A1238),"",VLOOKUP(A1238,'Tabla de equipos'!$B$3:$D$107,3,FALSE))</f>
        <v/>
      </c>
      <c r="J1238" s="106" t="str">
        <f t="shared" si="19"/>
        <v/>
      </c>
    </row>
    <row r="1239" spans="5:10" x14ac:dyDescent="0.2">
      <c r="E1239" s="128" t="str">
        <f>IF(ISBLANK(A1239),"",VLOOKUP(A1239,'Tabla de equipos'!$B$3:$D$107,3,FALSE))</f>
        <v/>
      </c>
      <c r="J1239" s="106" t="str">
        <f t="shared" si="19"/>
        <v/>
      </c>
    </row>
    <row r="1240" spans="5:10" x14ac:dyDescent="0.2">
      <c r="E1240" s="128" t="str">
        <f>IF(ISBLANK(A1240),"",VLOOKUP(A1240,'Tabla de equipos'!$B$3:$D$107,3,FALSE))</f>
        <v/>
      </c>
      <c r="J1240" s="106" t="str">
        <f t="shared" si="19"/>
        <v/>
      </c>
    </row>
    <row r="1241" spans="5:10" x14ac:dyDescent="0.2">
      <c r="E1241" s="128" t="str">
        <f>IF(ISBLANK(A1241),"",VLOOKUP(A1241,'Tabla de equipos'!$B$3:$D$107,3,FALSE))</f>
        <v/>
      </c>
      <c r="J1241" s="106" t="str">
        <f t="shared" si="19"/>
        <v/>
      </c>
    </row>
    <row r="1242" spans="5:10" x14ac:dyDescent="0.2">
      <c r="E1242" s="128" t="str">
        <f>IF(ISBLANK(A1242),"",VLOOKUP(A1242,'Tabla de equipos'!$B$3:$D$107,3,FALSE))</f>
        <v/>
      </c>
      <c r="J1242" s="106" t="str">
        <f t="shared" si="19"/>
        <v/>
      </c>
    </row>
    <row r="1243" spans="5:10" x14ac:dyDescent="0.2">
      <c r="E1243" s="128" t="str">
        <f>IF(ISBLANK(A1243),"",VLOOKUP(A1243,'Tabla de equipos'!$B$3:$D$107,3,FALSE))</f>
        <v/>
      </c>
      <c r="J1243" s="106" t="str">
        <f t="shared" si="19"/>
        <v/>
      </c>
    </row>
    <row r="1244" spans="5:10" x14ac:dyDescent="0.2">
      <c r="E1244" s="128" t="str">
        <f>IF(ISBLANK(A1244),"",VLOOKUP(A1244,'Tabla de equipos'!$B$3:$D$107,3,FALSE))</f>
        <v/>
      </c>
      <c r="J1244" s="106" t="str">
        <f t="shared" si="19"/>
        <v/>
      </c>
    </row>
    <row r="1245" spans="5:10" x14ac:dyDescent="0.2">
      <c r="E1245" s="128" t="str">
        <f>IF(ISBLANK(A1245),"",VLOOKUP(A1245,'Tabla de equipos'!$B$3:$D$107,3,FALSE))</f>
        <v/>
      </c>
      <c r="J1245" s="106" t="str">
        <f t="shared" si="19"/>
        <v/>
      </c>
    </row>
    <row r="1246" spans="5:10" x14ac:dyDescent="0.2">
      <c r="E1246" s="128" t="str">
        <f>IF(ISBLANK(A1246),"",VLOOKUP(A1246,'Tabla de equipos'!$B$3:$D$107,3,FALSE))</f>
        <v/>
      </c>
      <c r="J1246" s="106" t="str">
        <f t="shared" si="19"/>
        <v/>
      </c>
    </row>
    <row r="1247" spans="5:10" x14ac:dyDescent="0.2">
      <c r="E1247" s="128" t="str">
        <f>IF(ISBLANK(A1247),"",VLOOKUP(A1247,'Tabla de equipos'!$B$3:$D$107,3,FALSE))</f>
        <v/>
      </c>
      <c r="J1247" s="106" t="str">
        <f t="shared" si="19"/>
        <v/>
      </c>
    </row>
    <row r="1248" spans="5:10" x14ac:dyDescent="0.2">
      <c r="E1248" s="128" t="str">
        <f>IF(ISBLANK(A1248),"",VLOOKUP(A1248,'Tabla de equipos'!$B$3:$D$107,3,FALSE))</f>
        <v/>
      </c>
      <c r="J1248" s="106" t="str">
        <f t="shared" si="19"/>
        <v/>
      </c>
    </row>
    <row r="1249" spans="5:10" x14ac:dyDescent="0.2">
      <c r="E1249" s="128" t="str">
        <f>IF(ISBLANK(A1249),"",VLOOKUP(A1249,'Tabla de equipos'!$B$3:$D$107,3,FALSE))</f>
        <v/>
      </c>
      <c r="J1249" s="106" t="str">
        <f t="shared" si="19"/>
        <v/>
      </c>
    </row>
    <row r="1250" spans="5:10" x14ac:dyDescent="0.2">
      <c r="E1250" s="128" t="str">
        <f>IF(ISBLANK(A1250),"",VLOOKUP(A1250,'Tabla de equipos'!$B$3:$D$107,3,FALSE))</f>
        <v/>
      </c>
      <c r="J1250" s="106" t="str">
        <f t="shared" si="19"/>
        <v/>
      </c>
    </row>
    <row r="1251" spans="5:10" x14ac:dyDescent="0.2">
      <c r="E1251" s="128" t="str">
        <f>IF(ISBLANK(A1251),"",VLOOKUP(A1251,'Tabla de equipos'!$B$3:$D$107,3,FALSE))</f>
        <v/>
      </c>
      <c r="J1251" s="106" t="str">
        <f t="shared" si="19"/>
        <v/>
      </c>
    </row>
    <row r="1252" spans="5:10" x14ac:dyDescent="0.2">
      <c r="E1252" s="128" t="str">
        <f>IF(ISBLANK(A1252),"",VLOOKUP(A1252,'Tabla de equipos'!$B$3:$D$107,3,FALSE))</f>
        <v/>
      </c>
      <c r="J1252" s="106" t="str">
        <f t="shared" si="19"/>
        <v/>
      </c>
    </row>
    <row r="1253" spans="5:10" x14ac:dyDescent="0.2">
      <c r="E1253" s="128" t="str">
        <f>IF(ISBLANK(A1253),"",VLOOKUP(A1253,'Tabla de equipos'!$B$3:$D$107,3,FALSE))</f>
        <v/>
      </c>
      <c r="J1253" s="106" t="str">
        <f t="shared" si="19"/>
        <v/>
      </c>
    </row>
    <row r="1254" spans="5:10" x14ac:dyDescent="0.2">
      <c r="E1254" s="128" t="str">
        <f>IF(ISBLANK(A1254),"",VLOOKUP(A1254,'Tabla de equipos'!$B$3:$D$107,3,FALSE))</f>
        <v/>
      </c>
      <c r="J1254" s="106" t="str">
        <f t="shared" si="19"/>
        <v/>
      </c>
    </row>
    <row r="1255" spans="5:10" x14ac:dyDescent="0.2">
      <c r="E1255" s="128" t="str">
        <f>IF(ISBLANK(A1255),"",VLOOKUP(A1255,'Tabla de equipos'!$B$3:$D$107,3,FALSE))</f>
        <v/>
      </c>
      <c r="J1255" s="106" t="str">
        <f t="shared" si="19"/>
        <v/>
      </c>
    </row>
    <row r="1256" spans="5:10" x14ac:dyDescent="0.2">
      <c r="E1256" s="128" t="str">
        <f>IF(ISBLANK(A1256),"",VLOOKUP(A1256,'Tabla de equipos'!$B$3:$D$107,3,FALSE))</f>
        <v/>
      </c>
      <c r="J1256" s="106" t="str">
        <f t="shared" si="19"/>
        <v/>
      </c>
    </row>
    <row r="1257" spans="5:10" x14ac:dyDescent="0.2">
      <c r="E1257" s="128" t="str">
        <f>IF(ISBLANK(A1257),"",VLOOKUP(A1257,'Tabla de equipos'!$B$3:$D$107,3,FALSE))</f>
        <v/>
      </c>
      <c r="J1257" s="106" t="str">
        <f t="shared" si="19"/>
        <v/>
      </c>
    </row>
    <row r="1258" spans="5:10" x14ac:dyDescent="0.2">
      <c r="E1258" s="128" t="str">
        <f>IF(ISBLANK(A1258),"",VLOOKUP(A1258,'Tabla de equipos'!$B$3:$D$107,3,FALSE))</f>
        <v/>
      </c>
      <c r="J1258" s="106" t="str">
        <f t="shared" si="19"/>
        <v/>
      </c>
    </row>
    <row r="1259" spans="5:10" x14ac:dyDescent="0.2">
      <c r="E1259" s="128" t="str">
        <f>IF(ISBLANK(A1259),"",VLOOKUP(A1259,'Tabla de equipos'!$B$3:$D$107,3,FALSE))</f>
        <v/>
      </c>
      <c r="J1259" s="106" t="str">
        <f t="shared" si="19"/>
        <v/>
      </c>
    </row>
    <row r="1260" spans="5:10" x14ac:dyDescent="0.2">
      <c r="E1260" s="128" t="str">
        <f>IF(ISBLANK(A1260),"",VLOOKUP(A1260,'Tabla de equipos'!$B$3:$D$107,3,FALSE))</f>
        <v/>
      </c>
      <c r="J1260" s="106" t="str">
        <f t="shared" si="19"/>
        <v/>
      </c>
    </row>
    <row r="1261" spans="5:10" x14ac:dyDescent="0.2">
      <c r="E1261" s="128" t="str">
        <f>IF(ISBLANK(A1261),"",VLOOKUP(A1261,'Tabla de equipos'!$B$3:$D$107,3,FALSE))</f>
        <v/>
      </c>
      <c r="J1261" s="106" t="str">
        <f t="shared" si="19"/>
        <v/>
      </c>
    </row>
    <row r="1262" spans="5:10" x14ac:dyDescent="0.2">
      <c r="E1262" s="128" t="str">
        <f>IF(ISBLANK(A1262),"",VLOOKUP(A1262,'Tabla de equipos'!$B$3:$D$107,3,FALSE))</f>
        <v/>
      </c>
      <c r="J1262" s="106" t="str">
        <f t="shared" si="19"/>
        <v/>
      </c>
    </row>
    <row r="1263" spans="5:10" x14ac:dyDescent="0.2">
      <c r="E1263" s="128" t="str">
        <f>IF(ISBLANK(A1263),"",VLOOKUP(A1263,'Tabla de equipos'!$B$3:$D$107,3,FALSE))</f>
        <v/>
      </c>
      <c r="J1263" s="106" t="str">
        <f t="shared" si="19"/>
        <v/>
      </c>
    </row>
    <row r="1264" spans="5:10" x14ac:dyDescent="0.2">
      <c r="E1264" s="128" t="str">
        <f>IF(ISBLANK(A1264),"",VLOOKUP(A1264,'Tabla de equipos'!$B$3:$D$107,3,FALSE))</f>
        <v/>
      </c>
      <c r="J1264" s="106" t="str">
        <f t="shared" si="19"/>
        <v/>
      </c>
    </row>
    <row r="1265" spans="5:10" x14ac:dyDescent="0.2">
      <c r="E1265" s="128" t="str">
        <f>IF(ISBLANK(A1265),"",VLOOKUP(A1265,'Tabla de equipos'!$B$3:$D$107,3,FALSE))</f>
        <v/>
      </c>
      <c r="J1265" s="106" t="str">
        <f t="shared" si="19"/>
        <v/>
      </c>
    </row>
    <row r="1266" spans="5:10" x14ac:dyDescent="0.2">
      <c r="E1266" s="128" t="str">
        <f>IF(ISBLANK(A1266),"",VLOOKUP(A1266,'Tabla de equipos'!$B$3:$D$107,3,FALSE))</f>
        <v/>
      </c>
      <c r="J1266" s="106" t="str">
        <f t="shared" si="19"/>
        <v/>
      </c>
    </row>
    <row r="1267" spans="5:10" x14ac:dyDescent="0.2">
      <c r="E1267" s="128" t="str">
        <f>IF(ISBLANK(A1267),"",VLOOKUP(A1267,'Tabla de equipos'!$B$3:$D$107,3,FALSE))</f>
        <v/>
      </c>
      <c r="J1267" s="106" t="str">
        <f t="shared" si="19"/>
        <v/>
      </c>
    </row>
    <row r="1268" spans="5:10" x14ac:dyDescent="0.2">
      <c r="E1268" s="128" t="str">
        <f>IF(ISBLANK(A1268),"",VLOOKUP(A1268,'Tabla de equipos'!$B$3:$D$107,3,FALSE))</f>
        <v/>
      </c>
      <c r="J1268" s="106" t="str">
        <f t="shared" si="19"/>
        <v/>
      </c>
    </row>
    <row r="1269" spans="5:10" x14ac:dyDescent="0.2">
      <c r="E1269" s="128" t="str">
        <f>IF(ISBLANK(A1269),"",VLOOKUP(A1269,'Tabla de equipos'!$B$3:$D$107,3,FALSE))</f>
        <v/>
      </c>
      <c r="J1269" s="106" t="str">
        <f t="shared" si="19"/>
        <v/>
      </c>
    </row>
    <row r="1270" spans="5:10" x14ac:dyDescent="0.2">
      <c r="E1270" s="128" t="str">
        <f>IF(ISBLANK(A1270),"",VLOOKUP(A1270,'Tabla de equipos'!$B$3:$D$107,3,FALSE))</f>
        <v/>
      </c>
      <c r="J1270" s="106" t="str">
        <f t="shared" si="19"/>
        <v/>
      </c>
    </row>
    <row r="1271" spans="5:10" x14ac:dyDescent="0.2">
      <c r="E1271" s="128" t="str">
        <f>IF(ISBLANK(A1271),"",VLOOKUP(A1271,'Tabla de equipos'!$B$3:$D$107,3,FALSE))</f>
        <v/>
      </c>
      <c r="J1271" s="106" t="str">
        <f t="shared" si="19"/>
        <v/>
      </c>
    </row>
    <row r="1272" spans="5:10" x14ac:dyDescent="0.2">
      <c r="E1272" s="128" t="str">
        <f>IF(ISBLANK(A1272),"",VLOOKUP(A1272,'Tabla de equipos'!$B$3:$D$107,3,FALSE))</f>
        <v/>
      </c>
      <c r="J1272" s="106" t="str">
        <f t="shared" si="19"/>
        <v/>
      </c>
    </row>
    <row r="1273" spans="5:10" x14ac:dyDescent="0.2">
      <c r="E1273" s="128" t="str">
        <f>IF(ISBLANK(A1273),"",VLOOKUP(A1273,'Tabla de equipos'!$B$3:$D$107,3,FALSE))</f>
        <v/>
      </c>
      <c r="J1273" s="106" t="str">
        <f t="shared" si="19"/>
        <v/>
      </c>
    </row>
    <row r="1274" spans="5:10" x14ac:dyDescent="0.2">
      <c r="E1274" s="128" t="str">
        <f>IF(ISBLANK(A1274),"",VLOOKUP(A1274,'Tabla de equipos'!$B$3:$D$107,3,FALSE))</f>
        <v/>
      </c>
      <c r="J1274" s="106" t="str">
        <f t="shared" si="19"/>
        <v/>
      </c>
    </row>
    <row r="1275" spans="5:10" x14ac:dyDescent="0.2">
      <c r="E1275" s="128" t="str">
        <f>IF(ISBLANK(A1275),"",VLOOKUP(A1275,'Tabla de equipos'!$B$3:$D$107,3,FALSE))</f>
        <v/>
      </c>
      <c r="J1275" s="106" t="str">
        <f t="shared" si="19"/>
        <v/>
      </c>
    </row>
    <row r="1276" spans="5:10" x14ac:dyDescent="0.2">
      <c r="E1276" s="128" t="str">
        <f>IF(ISBLANK(A1276),"",VLOOKUP(A1276,'Tabla de equipos'!$B$3:$D$107,3,FALSE))</f>
        <v/>
      </c>
      <c r="J1276" s="106" t="str">
        <f t="shared" si="19"/>
        <v/>
      </c>
    </row>
    <row r="1277" spans="5:10" x14ac:dyDescent="0.2">
      <c r="E1277" s="128" t="str">
        <f>IF(ISBLANK(A1277),"",VLOOKUP(A1277,'Tabla de equipos'!$B$3:$D$107,3,FALSE))</f>
        <v/>
      </c>
      <c r="J1277" s="106" t="str">
        <f t="shared" si="19"/>
        <v/>
      </c>
    </row>
    <row r="1278" spans="5:10" x14ac:dyDescent="0.2">
      <c r="E1278" s="128" t="str">
        <f>IF(ISBLANK(A1278),"",VLOOKUP(A1278,'Tabla de equipos'!$B$3:$D$107,3,FALSE))</f>
        <v/>
      </c>
      <c r="J1278" s="106" t="str">
        <f t="shared" si="19"/>
        <v/>
      </c>
    </row>
    <row r="1279" spans="5:10" x14ac:dyDescent="0.2">
      <c r="E1279" s="128" t="str">
        <f>IF(ISBLANK(A1279),"",VLOOKUP(A1279,'Tabla de equipos'!$B$3:$D$107,3,FALSE))</f>
        <v/>
      </c>
      <c r="J1279" s="106" t="str">
        <f t="shared" si="19"/>
        <v/>
      </c>
    </row>
    <row r="1280" spans="5:10" x14ac:dyDescent="0.2">
      <c r="E1280" s="128" t="str">
        <f>IF(ISBLANK(A1280),"",VLOOKUP(A1280,'Tabla de equipos'!$B$3:$D$107,3,FALSE))</f>
        <v/>
      </c>
      <c r="J1280" s="106" t="str">
        <f t="shared" si="19"/>
        <v/>
      </c>
    </row>
    <row r="1281" spans="5:10" x14ac:dyDescent="0.2">
      <c r="E1281" s="128" t="str">
        <f>IF(ISBLANK(A1281),"",VLOOKUP(A1281,'Tabla de equipos'!$B$3:$D$107,3,FALSE))</f>
        <v/>
      </c>
      <c r="J1281" s="106" t="str">
        <f t="shared" si="19"/>
        <v/>
      </c>
    </row>
    <row r="1282" spans="5:10" x14ac:dyDescent="0.2">
      <c r="E1282" s="128" t="str">
        <f>IF(ISBLANK(A1282),"",VLOOKUP(A1282,'Tabla de equipos'!$B$3:$D$107,3,FALSE))</f>
        <v/>
      </c>
      <c r="J1282" s="106" t="str">
        <f t="shared" si="19"/>
        <v/>
      </c>
    </row>
    <row r="1283" spans="5:10" x14ac:dyDescent="0.2">
      <c r="E1283" s="128" t="str">
        <f>IF(ISBLANK(A1283),"",VLOOKUP(A1283,'Tabla de equipos'!$B$3:$D$107,3,FALSE))</f>
        <v/>
      </c>
      <c r="J1283" s="106" t="str">
        <f t="shared" si="19"/>
        <v/>
      </c>
    </row>
    <row r="1284" spans="5:10" x14ac:dyDescent="0.2">
      <c r="E1284" s="128" t="str">
        <f>IF(ISBLANK(A1284),"",VLOOKUP(A1284,'Tabla de equipos'!$B$3:$D$107,3,FALSE))</f>
        <v/>
      </c>
      <c r="J1284" s="106" t="str">
        <f t="shared" si="19"/>
        <v/>
      </c>
    </row>
    <row r="1285" spans="5:10" x14ac:dyDescent="0.2">
      <c r="E1285" s="128" t="str">
        <f>IF(ISBLANK(A1285),"",VLOOKUP(A1285,'Tabla de equipos'!$B$3:$D$107,3,FALSE))</f>
        <v/>
      </c>
      <c r="J1285" s="106" t="str">
        <f t="shared" ref="J1285:J1348" si="20">IF(AND(A1285="",G1285=0),"",IF(AND(G1285&gt;0,A1285=""),"Falta elegir equipo/producto",IF(AND(A1285&lt;&gt;"",G1285=""),"falta incluir unidades",IF(AND(A1285&lt;&gt;"",G1285&gt;0,B1285=""),"Falta incluir Tipo de Exceptuación",IF(AND(A1285&lt;&gt;"",B1285&lt;&gt;"",C1285="",G1285&gt;0),"Falta Incluir Nombre del Beneficiario","No olvidar adjuntar factura de la exceptuación")))))</f>
        <v/>
      </c>
    </row>
    <row r="1286" spans="5:10" x14ac:dyDescent="0.2">
      <c r="E1286" s="128" t="str">
        <f>IF(ISBLANK(A1286),"",VLOOKUP(A1286,'Tabla de equipos'!$B$3:$D$107,3,FALSE))</f>
        <v/>
      </c>
      <c r="J1286" s="106" t="str">
        <f t="shared" si="20"/>
        <v/>
      </c>
    </row>
    <row r="1287" spans="5:10" x14ac:dyDescent="0.2">
      <c r="E1287" s="128" t="str">
        <f>IF(ISBLANK(A1287),"",VLOOKUP(A1287,'Tabla de equipos'!$B$3:$D$107,3,FALSE))</f>
        <v/>
      </c>
      <c r="J1287" s="106" t="str">
        <f t="shared" si="20"/>
        <v/>
      </c>
    </row>
    <row r="1288" spans="5:10" x14ac:dyDescent="0.2">
      <c r="E1288" s="128" t="str">
        <f>IF(ISBLANK(A1288),"",VLOOKUP(A1288,'Tabla de equipos'!$B$3:$D$107,3,FALSE))</f>
        <v/>
      </c>
      <c r="J1288" s="106" t="str">
        <f t="shared" si="20"/>
        <v/>
      </c>
    </row>
    <row r="1289" spans="5:10" x14ac:dyDescent="0.2">
      <c r="E1289" s="128" t="str">
        <f>IF(ISBLANK(A1289),"",VLOOKUP(A1289,'Tabla de equipos'!$B$3:$D$107,3,FALSE))</f>
        <v/>
      </c>
      <c r="J1289" s="106" t="str">
        <f t="shared" si="20"/>
        <v/>
      </c>
    </row>
    <row r="1290" spans="5:10" x14ac:dyDescent="0.2">
      <c r="E1290" s="128" t="str">
        <f>IF(ISBLANK(A1290),"",VLOOKUP(A1290,'Tabla de equipos'!$B$3:$D$107,3,FALSE))</f>
        <v/>
      </c>
      <c r="J1290" s="106" t="str">
        <f t="shared" si="20"/>
        <v/>
      </c>
    </row>
    <row r="1291" spans="5:10" x14ac:dyDescent="0.2">
      <c r="E1291" s="128" t="str">
        <f>IF(ISBLANK(A1291),"",VLOOKUP(A1291,'Tabla de equipos'!$B$3:$D$107,3,FALSE))</f>
        <v/>
      </c>
      <c r="J1291" s="106" t="str">
        <f t="shared" si="20"/>
        <v/>
      </c>
    </row>
    <row r="1292" spans="5:10" x14ac:dyDescent="0.2">
      <c r="E1292" s="128" t="str">
        <f>IF(ISBLANK(A1292),"",VLOOKUP(A1292,'Tabla de equipos'!$B$3:$D$107,3,FALSE))</f>
        <v/>
      </c>
      <c r="J1292" s="106" t="str">
        <f t="shared" si="20"/>
        <v/>
      </c>
    </row>
    <row r="1293" spans="5:10" x14ac:dyDescent="0.2">
      <c r="E1293" s="128" t="str">
        <f>IF(ISBLANK(A1293),"",VLOOKUP(A1293,'Tabla de equipos'!$B$3:$D$107,3,FALSE))</f>
        <v/>
      </c>
      <c r="J1293" s="106" t="str">
        <f t="shared" si="20"/>
        <v/>
      </c>
    </row>
    <row r="1294" spans="5:10" x14ac:dyDescent="0.2">
      <c r="E1294" s="128" t="str">
        <f>IF(ISBLANK(A1294),"",VLOOKUP(A1294,'Tabla de equipos'!$B$3:$D$107,3,FALSE))</f>
        <v/>
      </c>
      <c r="J1294" s="106" t="str">
        <f t="shared" si="20"/>
        <v/>
      </c>
    </row>
    <row r="1295" spans="5:10" x14ac:dyDescent="0.2">
      <c r="E1295" s="128" t="str">
        <f>IF(ISBLANK(A1295),"",VLOOKUP(A1295,'Tabla de equipos'!$B$3:$D$107,3,FALSE))</f>
        <v/>
      </c>
      <c r="J1295" s="106" t="str">
        <f t="shared" si="20"/>
        <v/>
      </c>
    </row>
    <row r="1296" spans="5:10" x14ac:dyDescent="0.2">
      <c r="E1296" s="128" t="str">
        <f>IF(ISBLANK(A1296),"",VLOOKUP(A1296,'Tabla de equipos'!$B$3:$D$107,3,FALSE))</f>
        <v/>
      </c>
      <c r="J1296" s="106" t="str">
        <f t="shared" si="20"/>
        <v/>
      </c>
    </row>
    <row r="1297" spans="5:10" x14ac:dyDescent="0.2">
      <c r="E1297" s="128" t="str">
        <f>IF(ISBLANK(A1297),"",VLOOKUP(A1297,'Tabla de equipos'!$B$3:$D$107,3,FALSE))</f>
        <v/>
      </c>
      <c r="J1297" s="106" t="str">
        <f t="shared" si="20"/>
        <v/>
      </c>
    </row>
    <row r="1298" spans="5:10" x14ac:dyDescent="0.2">
      <c r="E1298" s="128" t="str">
        <f>IF(ISBLANK(A1298),"",VLOOKUP(A1298,'Tabla de equipos'!$B$3:$D$107,3,FALSE))</f>
        <v/>
      </c>
      <c r="J1298" s="106" t="str">
        <f t="shared" si="20"/>
        <v/>
      </c>
    </row>
    <row r="1299" spans="5:10" x14ac:dyDescent="0.2">
      <c r="E1299" s="128" t="str">
        <f>IF(ISBLANK(A1299),"",VLOOKUP(A1299,'Tabla de equipos'!$B$3:$D$107,3,FALSE))</f>
        <v/>
      </c>
      <c r="J1299" s="106" t="str">
        <f t="shared" si="20"/>
        <v/>
      </c>
    </row>
    <row r="1300" spans="5:10" x14ac:dyDescent="0.2">
      <c r="E1300" s="128" t="str">
        <f>IF(ISBLANK(A1300),"",VLOOKUP(A1300,'Tabla de equipos'!$B$3:$D$107,3,FALSE))</f>
        <v/>
      </c>
      <c r="J1300" s="106" t="str">
        <f t="shared" si="20"/>
        <v/>
      </c>
    </row>
    <row r="1301" spans="5:10" x14ac:dyDescent="0.2">
      <c r="E1301" s="128" t="str">
        <f>IF(ISBLANK(A1301),"",VLOOKUP(A1301,'Tabla de equipos'!$B$3:$D$107,3,FALSE))</f>
        <v/>
      </c>
      <c r="J1301" s="106" t="str">
        <f t="shared" si="20"/>
        <v/>
      </c>
    </row>
    <row r="1302" spans="5:10" x14ac:dyDescent="0.2">
      <c r="E1302" s="128" t="str">
        <f>IF(ISBLANK(A1302),"",VLOOKUP(A1302,'Tabla de equipos'!$B$3:$D$107,3,FALSE))</f>
        <v/>
      </c>
      <c r="J1302" s="106" t="str">
        <f t="shared" si="20"/>
        <v/>
      </c>
    </row>
    <row r="1303" spans="5:10" x14ac:dyDescent="0.2">
      <c r="E1303" s="128" t="str">
        <f>IF(ISBLANK(A1303),"",VLOOKUP(A1303,'Tabla de equipos'!$B$3:$D$107,3,FALSE))</f>
        <v/>
      </c>
      <c r="J1303" s="106" t="str">
        <f t="shared" si="20"/>
        <v/>
      </c>
    </row>
    <row r="1304" spans="5:10" x14ac:dyDescent="0.2">
      <c r="E1304" s="128" t="str">
        <f>IF(ISBLANK(A1304),"",VLOOKUP(A1304,'Tabla de equipos'!$B$3:$D$107,3,FALSE))</f>
        <v/>
      </c>
      <c r="J1304" s="106" t="str">
        <f t="shared" si="20"/>
        <v/>
      </c>
    </row>
    <row r="1305" spans="5:10" x14ac:dyDescent="0.2">
      <c r="E1305" s="128" t="str">
        <f>IF(ISBLANK(A1305),"",VLOOKUP(A1305,'Tabla de equipos'!$B$3:$D$107,3,FALSE))</f>
        <v/>
      </c>
      <c r="J1305" s="106" t="str">
        <f t="shared" si="20"/>
        <v/>
      </c>
    </row>
    <row r="1306" spans="5:10" x14ac:dyDescent="0.2">
      <c r="E1306" s="128" t="str">
        <f>IF(ISBLANK(A1306),"",VLOOKUP(A1306,'Tabla de equipos'!$B$3:$D$107,3,FALSE))</f>
        <v/>
      </c>
      <c r="J1306" s="106" t="str">
        <f t="shared" si="20"/>
        <v/>
      </c>
    </row>
    <row r="1307" spans="5:10" x14ac:dyDescent="0.2">
      <c r="E1307" s="128" t="str">
        <f>IF(ISBLANK(A1307),"",VLOOKUP(A1307,'Tabla de equipos'!$B$3:$D$107,3,FALSE))</f>
        <v/>
      </c>
      <c r="J1307" s="106" t="str">
        <f t="shared" si="20"/>
        <v/>
      </c>
    </row>
    <row r="1308" spans="5:10" x14ac:dyDescent="0.2">
      <c r="E1308" s="128" t="str">
        <f>IF(ISBLANK(A1308),"",VLOOKUP(A1308,'Tabla de equipos'!$B$3:$D$107,3,FALSE))</f>
        <v/>
      </c>
      <c r="J1308" s="106" t="str">
        <f t="shared" si="20"/>
        <v/>
      </c>
    </row>
    <row r="1309" spans="5:10" x14ac:dyDescent="0.2">
      <c r="E1309" s="128" t="str">
        <f>IF(ISBLANK(A1309),"",VLOOKUP(A1309,'Tabla de equipos'!$B$3:$D$107,3,FALSE))</f>
        <v/>
      </c>
      <c r="J1309" s="106" t="str">
        <f t="shared" si="20"/>
        <v/>
      </c>
    </row>
    <row r="1310" spans="5:10" x14ac:dyDescent="0.2">
      <c r="E1310" s="128" t="str">
        <f>IF(ISBLANK(A1310),"",VLOOKUP(A1310,'Tabla de equipos'!$B$3:$D$107,3,FALSE))</f>
        <v/>
      </c>
      <c r="J1310" s="106" t="str">
        <f t="shared" si="20"/>
        <v/>
      </c>
    </row>
    <row r="1311" spans="5:10" x14ac:dyDescent="0.2">
      <c r="E1311" s="128" t="str">
        <f>IF(ISBLANK(A1311),"",VLOOKUP(A1311,'Tabla de equipos'!$B$3:$D$107,3,FALSE))</f>
        <v/>
      </c>
      <c r="J1311" s="106" t="str">
        <f t="shared" si="20"/>
        <v/>
      </c>
    </row>
    <row r="1312" spans="5:10" x14ac:dyDescent="0.2">
      <c r="E1312" s="128" t="str">
        <f>IF(ISBLANK(A1312),"",VLOOKUP(A1312,'Tabla de equipos'!$B$3:$D$107,3,FALSE))</f>
        <v/>
      </c>
      <c r="J1312" s="106" t="str">
        <f t="shared" si="20"/>
        <v/>
      </c>
    </row>
    <row r="1313" spans="5:10" x14ac:dyDescent="0.2">
      <c r="E1313" s="128" t="str">
        <f>IF(ISBLANK(A1313),"",VLOOKUP(A1313,'Tabla de equipos'!$B$3:$D$107,3,FALSE))</f>
        <v/>
      </c>
      <c r="J1313" s="106" t="str">
        <f t="shared" si="20"/>
        <v/>
      </c>
    </row>
    <row r="1314" spans="5:10" x14ac:dyDescent="0.2">
      <c r="E1314" s="128" t="str">
        <f>IF(ISBLANK(A1314),"",VLOOKUP(A1314,'Tabla de equipos'!$B$3:$D$107,3,FALSE))</f>
        <v/>
      </c>
      <c r="J1314" s="106" t="str">
        <f t="shared" si="20"/>
        <v/>
      </c>
    </row>
    <row r="1315" spans="5:10" x14ac:dyDescent="0.2">
      <c r="E1315" s="128" t="str">
        <f>IF(ISBLANK(A1315),"",VLOOKUP(A1315,'Tabla de equipos'!$B$3:$D$107,3,FALSE))</f>
        <v/>
      </c>
      <c r="J1315" s="106" t="str">
        <f t="shared" si="20"/>
        <v/>
      </c>
    </row>
    <row r="1316" spans="5:10" x14ac:dyDescent="0.2">
      <c r="E1316" s="128" t="str">
        <f>IF(ISBLANK(A1316),"",VLOOKUP(A1316,'Tabla de equipos'!$B$3:$D$107,3,FALSE))</f>
        <v/>
      </c>
      <c r="J1316" s="106" t="str">
        <f t="shared" si="20"/>
        <v/>
      </c>
    </row>
    <row r="1317" spans="5:10" x14ac:dyDescent="0.2">
      <c r="E1317" s="128" t="str">
        <f>IF(ISBLANK(A1317),"",VLOOKUP(A1317,'Tabla de equipos'!$B$3:$D$107,3,FALSE))</f>
        <v/>
      </c>
      <c r="J1317" s="106" t="str">
        <f t="shared" si="20"/>
        <v/>
      </c>
    </row>
    <row r="1318" spans="5:10" x14ac:dyDescent="0.2">
      <c r="E1318" s="128" t="str">
        <f>IF(ISBLANK(A1318),"",VLOOKUP(A1318,'Tabla de equipos'!$B$3:$D$107,3,FALSE))</f>
        <v/>
      </c>
      <c r="J1318" s="106" t="str">
        <f t="shared" si="20"/>
        <v/>
      </c>
    </row>
    <row r="1319" spans="5:10" x14ac:dyDescent="0.2">
      <c r="E1319" s="128" t="str">
        <f>IF(ISBLANK(A1319),"",VLOOKUP(A1319,'Tabla de equipos'!$B$3:$D$107,3,FALSE))</f>
        <v/>
      </c>
      <c r="J1319" s="106" t="str">
        <f t="shared" si="20"/>
        <v/>
      </c>
    </row>
    <row r="1320" spans="5:10" x14ac:dyDescent="0.2">
      <c r="E1320" s="128" t="str">
        <f>IF(ISBLANK(A1320),"",VLOOKUP(A1320,'Tabla de equipos'!$B$3:$D$107,3,FALSE))</f>
        <v/>
      </c>
      <c r="J1320" s="106" t="str">
        <f t="shared" si="20"/>
        <v/>
      </c>
    </row>
    <row r="1321" spans="5:10" x14ac:dyDescent="0.2">
      <c r="E1321" s="128" t="str">
        <f>IF(ISBLANK(A1321),"",VLOOKUP(A1321,'Tabla de equipos'!$B$3:$D$107,3,FALSE))</f>
        <v/>
      </c>
      <c r="J1321" s="106" t="str">
        <f t="shared" si="20"/>
        <v/>
      </c>
    </row>
    <row r="1322" spans="5:10" x14ac:dyDescent="0.2">
      <c r="E1322" s="128" t="str">
        <f>IF(ISBLANK(A1322),"",VLOOKUP(A1322,'Tabla de equipos'!$B$3:$D$107,3,FALSE))</f>
        <v/>
      </c>
      <c r="J1322" s="106" t="str">
        <f t="shared" si="20"/>
        <v/>
      </c>
    </row>
    <row r="1323" spans="5:10" x14ac:dyDescent="0.2">
      <c r="E1323" s="128" t="str">
        <f>IF(ISBLANK(A1323),"",VLOOKUP(A1323,'Tabla de equipos'!$B$3:$D$107,3,FALSE))</f>
        <v/>
      </c>
      <c r="J1323" s="106" t="str">
        <f t="shared" si="20"/>
        <v/>
      </c>
    </row>
    <row r="1324" spans="5:10" x14ac:dyDescent="0.2">
      <c r="E1324" s="128" t="str">
        <f>IF(ISBLANK(A1324),"",VLOOKUP(A1324,'Tabla de equipos'!$B$3:$D$107,3,FALSE))</f>
        <v/>
      </c>
      <c r="J1324" s="106" t="str">
        <f t="shared" si="20"/>
        <v/>
      </c>
    </row>
    <row r="1325" spans="5:10" x14ac:dyDescent="0.2">
      <c r="E1325" s="128" t="str">
        <f>IF(ISBLANK(A1325),"",VLOOKUP(A1325,'Tabla de equipos'!$B$3:$D$107,3,FALSE))</f>
        <v/>
      </c>
      <c r="J1325" s="106" t="str">
        <f t="shared" si="20"/>
        <v/>
      </c>
    </row>
    <row r="1326" spans="5:10" x14ac:dyDescent="0.2">
      <c r="E1326" s="128" t="str">
        <f>IF(ISBLANK(A1326),"",VLOOKUP(A1326,'Tabla de equipos'!$B$3:$D$107,3,FALSE))</f>
        <v/>
      </c>
      <c r="J1326" s="106" t="str">
        <f t="shared" si="20"/>
        <v/>
      </c>
    </row>
    <row r="1327" spans="5:10" x14ac:dyDescent="0.2">
      <c r="E1327" s="128" t="str">
        <f>IF(ISBLANK(A1327),"",VLOOKUP(A1327,'Tabla de equipos'!$B$3:$D$107,3,FALSE))</f>
        <v/>
      </c>
      <c r="J1327" s="106" t="str">
        <f t="shared" si="20"/>
        <v/>
      </c>
    </row>
    <row r="1328" spans="5:10" x14ac:dyDescent="0.2">
      <c r="E1328" s="128" t="str">
        <f>IF(ISBLANK(A1328),"",VLOOKUP(A1328,'Tabla de equipos'!$B$3:$D$107,3,FALSE))</f>
        <v/>
      </c>
      <c r="J1328" s="106" t="str">
        <f t="shared" si="20"/>
        <v/>
      </c>
    </row>
    <row r="1329" spans="5:10" x14ac:dyDescent="0.2">
      <c r="E1329" s="128" t="str">
        <f>IF(ISBLANK(A1329),"",VLOOKUP(A1329,'Tabla de equipos'!$B$3:$D$107,3,FALSE))</f>
        <v/>
      </c>
      <c r="J1329" s="106" t="str">
        <f t="shared" si="20"/>
        <v/>
      </c>
    </row>
    <row r="1330" spans="5:10" x14ac:dyDescent="0.2">
      <c r="E1330" s="128" t="str">
        <f>IF(ISBLANK(A1330),"",VLOOKUP(A1330,'Tabla de equipos'!$B$3:$D$107,3,FALSE))</f>
        <v/>
      </c>
      <c r="J1330" s="106" t="str">
        <f t="shared" si="20"/>
        <v/>
      </c>
    </row>
    <row r="1331" spans="5:10" x14ac:dyDescent="0.2">
      <c r="E1331" s="128" t="str">
        <f>IF(ISBLANK(A1331),"",VLOOKUP(A1331,'Tabla de equipos'!$B$3:$D$107,3,FALSE))</f>
        <v/>
      </c>
      <c r="J1331" s="106" t="str">
        <f t="shared" si="20"/>
        <v/>
      </c>
    </row>
    <row r="1332" spans="5:10" x14ac:dyDescent="0.2">
      <c r="E1332" s="128" t="str">
        <f>IF(ISBLANK(A1332),"",VLOOKUP(A1332,'Tabla de equipos'!$B$3:$D$107,3,FALSE))</f>
        <v/>
      </c>
      <c r="J1332" s="106" t="str">
        <f t="shared" si="20"/>
        <v/>
      </c>
    </row>
    <row r="1333" spans="5:10" x14ac:dyDescent="0.2">
      <c r="E1333" s="128" t="str">
        <f>IF(ISBLANK(A1333),"",VLOOKUP(A1333,'Tabla de equipos'!$B$3:$D$107,3,FALSE))</f>
        <v/>
      </c>
      <c r="J1333" s="106" t="str">
        <f t="shared" si="20"/>
        <v/>
      </c>
    </row>
    <row r="1334" spans="5:10" x14ac:dyDescent="0.2">
      <c r="E1334" s="128" t="str">
        <f>IF(ISBLANK(A1334),"",VLOOKUP(A1334,'Tabla de equipos'!$B$3:$D$107,3,FALSE))</f>
        <v/>
      </c>
      <c r="J1334" s="106" t="str">
        <f t="shared" si="20"/>
        <v/>
      </c>
    </row>
    <row r="1335" spans="5:10" x14ac:dyDescent="0.2">
      <c r="E1335" s="128" t="str">
        <f>IF(ISBLANK(A1335),"",VLOOKUP(A1335,'Tabla de equipos'!$B$3:$D$107,3,FALSE))</f>
        <v/>
      </c>
      <c r="J1335" s="106" t="str">
        <f t="shared" si="20"/>
        <v/>
      </c>
    </row>
    <row r="1336" spans="5:10" x14ac:dyDescent="0.2">
      <c r="E1336" s="128" t="str">
        <f>IF(ISBLANK(A1336),"",VLOOKUP(A1336,'Tabla de equipos'!$B$3:$D$107,3,FALSE))</f>
        <v/>
      </c>
      <c r="J1336" s="106" t="str">
        <f t="shared" si="20"/>
        <v/>
      </c>
    </row>
    <row r="1337" spans="5:10" x14ac:dyDescent="0.2">
      <c r="E1337" s="128" t="str">
        <f>IF(ISBLANK(A1337),"",VLOOKUP(A1337,'Tabla de equipos'!$B$3:$D$107,3,FALSE))</f>
        <v/>
      </c>
      <c r="J1337" s="106" t="str">
        <f t="shared" si="20"/>
        <v/>
      </c>
    </row>
    <row r="1338" spans="5:10" x14ac:dyDescent="0.2">
      <c r="E1338" s="128" t="str">
        <f>IF(ISBLANK(A1338),"",VLOOKUP(A1338,'Tabla de equipos'!$B$3:$D$107,3,FALSE))</f>
        <v/>
      </c>
      <c r="J1338" s="106" t="str">
        <f t="shared" si="20"/>
        <v/>
      </c>
    </row>
    <row r="1339" spans="5:10" x14ac:dyDescent="0.2">
      <c r="E1339" s="128" t="str">
        <f>IF(ISBLANK(A1339),"",VLOOKUP(A1339,'Tabla de equipos'!$B$3:$D$107,3,FALSE))</f>
        <v/>
      </c>
      <c r="J1339" s="106" t="str">
        <f t="shared" si="20"/>
        <v/>
      </c>
    </row>
    <row r="1340" spans="5:10" x14ac:dyDescent="0.2">
      <c r="E1340" s="128" t="str">
        <f>IF(ISBLANK(A1340),"",VLOOKUP(A1340,'Tabla de equipos'!$B$3:$D$107,3,FALSE))</f>
        <v/>
      </c>
      <c r="J1340" s="106" t="str">
        <f t="shared" si="20"/>
        <v/>
      </c>
    </row>
    <row r="1341" spans="5:10" x14ac:dyDescent="0.2">
      <c r="E1341" s="128" t="str">
        <f>IF(ISBLANK(A1341),"",VLOOKUP(A1341,'Tabla de equipos'!$B$3:$D$107,3,FALSE))</f>
        <v/>
      </c>
      <c r="J1341" s="106" t="str">
        <f t="shared" si="20"/>
        <v/>
      </c>
    </row>
    <row r="1342" spans="5:10" x14ac:dyDescent="0.2">
      <c r="E1342" s="128" t="str">
        <f>IF(ISBLANK(A1342),"",VLOOKUP(A1342,'Tabla de equipos'!$B$3:$D$107,3,FALSE))</f>
        <v/>
      </c>
      <c r="J1342" s="106" t="str">
        <f t="shared" si="20"/>
        <v/>
      </c>
    </row>
    <row r="1343" spans="5:10" x14ac:dyDescent="0.2">
      <c r="E1343" s="128" t="str">
        <f>IF(ISBLANK(A1343),"",VLOOKUP(A1343,'Tabla de equipos'!$B$3:$D$107,3,FALSE))</f>
        <v/>
      </c>
      <c r="J1343" s="106" t="str">
        <f t="shared" si="20"/>
        <v/>
      </c>
    </row>
    <row r="1344" spans="5:10" x14ac:dyDescent="0.2">
      <c r="E1344" s="128" t="str">
        <f>IF(ISBLANK(A1344),"",VLOOKUP(A1344,'Tabla de equipos'!$B$3:$D$107,3,FALSE))</f>
        <v/>
      </c>
      <c r="J1344" s="106" t="str">
        <f t="shared" si="20"/>
        <v/>
      </c>
    </row>
    <row r="1345" spans="5:10" x14ac:dyDescent="0.2">
      <c r="E1345" s="128" t="str">
        <f>IF(ISBLANK(A1345),"",VLOOKUP(A1345,'Tabla de equipos'!$B$3:$D$107,3,FALSE))</f>
        <v/>
      </c>
      <c r="J1345" s="106" t="str">
        <f t="shared" si="20"/>
        <v/>
      </c>
    </row>
    <row r="1346" spans="5:10" x14ac:dyDescent="0.2">
      <c r="E1346" s="128" t="str">
        <f>IF(ISBLANK(A1346),"",VLOOKUP(A1346,'Tabla de equipos'!$B$3:$D$107,3,FALSE))</f>
        <v/>
      </c>
      <c r="J1346" s="106" t="str">
        <f t="shared" si="20"/>
        <v/>
      </c>
    </row>
    <row r="1347" spans="5:10" x14ac:dyDescent="0.2">
      <c r="E1347" s="128" t="str">
        <f>IF(ISBLANK(A1347),"",VLOOKUP(A1347,'Tabla de equipos'!$B$3:$D$107,3,FALSE))</f>
        <v/>
      </c>
      <c r="J1347" s="106" t="str">
        <f t="shared" si="20"/>
        <v/>
      </c>
    </row>
    <row r="1348" spans="5:10" x14ac:dyDescent="0.2">
      <c r="E1348" s="128" t="str">
        <f>IF(ISBLANK(A1348),"",VLOOKUP(A1348,'Tabla de equipos'!$B$3:$D$107,3,FALSE))</f>
        <v/>
      </c>
      <c r="J1348" s="106" t="str">
        <f t="shared" si="20"/>
        <v/>
      </c>
    </row>
    <row r="1349" spans="5:10" x14ac:dyDescent="0.2">
      <c r="E1349" s="128" t="str">
        <f>IF(ISBLANK(A1349),"",VLOOKUP(A1349,'Tabla de equipos'!$B$3:$D$107,3,FALSE))</f>
        <v/>
      </c>
      <c r="J1349" s="106" t="str">
        <f t="shared" ref="J1349:J1412" si="21">IF(AND(A1349="",G1349=0),"",IF(AND(G1349&gt;0,A1349=""),"Falta elegir equipo/producto",IF(AND(A1349&lt;&gt;"",G1349=""),"falta incluir unidades",IF(AND(A1349&lt;&gt;"",G1349&gt;0,B1349=""),"Falta incluir Tipo de Exceptuación",IF(AND(A1349&lt;&gt;"",B1349&lt;&gt;"",C1349="",G1349&gt;0),"Falta Incluir Nombre del Beneficiario","No olvidar adjuntar factura de la exceptuación")))))</f>
        <v/>
      </c>
    </row>
    <row r="1350" spans="5:10" x14ac:dyDescent="0.2">
      <c r="E1350" s="128" t="str">
        <f>IF(ISBLANK(A1350),"",VLOOKUP(A1350,'Tabla de equipos'!$B$3:$D$107,3,FALSE))</f>
        <v/>
      </c>
      <c r="J1350" s="106" t="str">
        <f t="shared" si="21"/>
        <v/>
      </c>
    </row>
    <row r="1351" spans="5:10" x14ac:dyDescent="0.2">
      <c r="E1351" s="128" t="str">
        <f>IF(ISBLANK(A1351),"",VLOOKUP(A1351,'Tabla de equipos'!$B$3:$D$107,3,FALSE))</f>
        <v/>
      </c>
      <c r="J1351" s="106" t="str">
        <f t="shared" si="21"/>
        <v/>
      </c>
    </row>
    <row r="1352" spans="5:10" x14ac:dyDescent="0.2">
      <c r="E1352" s="128" t="str">
        <f>IF(ISBLANK(A1352),"",VLOOKUP(A1352,'Tabla de equipos'!$B$3:$D$107,3,FALSE))</f>
        <v/>
      </c>
      <c r="J1352" s="106" t="str">
        <f t="shared" si="21"/>
        <v/>
      </c>
    </row>
    <row r="1353" spans="5:10" x14ac:dyDescent="0.2">
      <c r="E1353" s="128" t="str">
        <f>IF(ISBLANK(A1353),"",VLOOKUP(A1353,'Tabla de equipos'!$B$3:$D$107,3,FALSE))</f>
        <v/>
      </c>
      <c r="J1353" s="106" t="str">
        <f t="shared" si="21"/>
        <v/>
      </c>
    </row>
    <row r="1354" spans="5:10" x14ac:dyDescent="0.2">
      <c r="E1354" s="128" t="str">
        <f>IF(ISBLANK(A1354),"",VLOOKUP(A1354,'Tabla de equipos'!$B$3:$D$107,3,FALSE))</f>
        <v/>
      </c>
      <c r="J1354" s="106" t="str">
        <f t="shared" si="21"/>
        <v/>
      </c>
    </row>
    <row r="1355" spans="5:10" x14ac:dyDescent="0.2">
      <c r="E1355" s="128" t="str">
        <f>IF(ISBLANK(A1355),"",VLOOKUP(A1355,'Tabla de equipos'!$B$3:$D$107,3,FALSE))</f>
        <v/>
      </c>
      <c r="J1355" s="106" t="str">
        <f t="shared" si="21"/>
        <v/>
      </c>
    </row>
    <row r="1356" spans="5:10" x14ac:dyDescent="0.2">
      <c r="E1356" s="128" t="str">
        <f>IF(ISBLANK(A1356),"",VLOOKUP(A1356,'Tabla de equipos'!$B$3:$D$107,3,FALSE))</f>
        <v/>
      </c>
      <c r="J1356" s="106" t="str">
        <f t="shared" si="21"/>
        <v/>
      </c>
    </row>
    <row r="1357" spans="5:10" x14ac:dyDescent="0.2">
      <c r="E1357" s="128" t="str">
        <f>IF(ISBLANK(A1357),"",VLOOKUP(A1357,'Tabla de equipos'!$B$3:$D$107,3,FALSE))</f>
        <v/>
      </c>
      <c r="J1357" s="106" t="str">
        <f t="shared" si="21"/>
        <v/>
      </c>
    </row>
    <row r="1358" spans="5:10" x14ac:dyDescent="0.2">
      <c r="E1358" s="128" t="str">
        <f>IF(ISBLANK(A1358),"",VLOOKUP(A1358,'Tabla de equipos'!$B$3:$D$107,3,FALSE))</f>
        <v/>
      </c>
      <c r="J1358" s="106" t="str">
        <f t="shared" si="21"/>
        <v/>
      </c>
    </row>
    <row r="1359" spans="5:10" x14ac:dyDescent="0.2">
      <c r="E1359" s="128" t="str">
        <f>IF(ISBLANK(A1359),"",VLOOKUP(A1359,'Tabla de equipos'!$B$3:$D$107,3,FALSE))</f>
        <v/>
      </c>
      <c r="J1359" s="106" t="str">
        <f t="shared" si="21"/>
        <v/>
      </c>
    </row>
    <row r="1360" spans="5:10" x14ac:dyDescent="0.2">
      <c r="E1360" s="128" t="str">
        <f>IF(ISBLANK(A1360),"",VLOOKUP(A1360,'Tabla de equipos'!$B$3:$D$107,3,FALSE))</f>
        <v/>
      </c>
      <c r="J1360" s="106" t="str">
        <f t="shared" si="21"/>
        <v/>
      </c>
    </row>
    <row r="1361" spans="5:10" x14ac:dyDescent="0.2">
      <c r="E1361" s="128" t="str">
        <f>IF(ISBLANK(A1361),"",VLOOKUP(A1361,'Tabla de equipos'!$B$3:$D$107,3,FALSE))</f>
        <v/>
      </c>
      <c r="J1361" s="106" t="str">
        <f t="shared" si="21"/>
        <v/>
      </c>
    </row>
    <row r="1362" spans="5:10" x14ac:dyDescent="0.2">
      <c r="E1362" s="128" t="str">
        <f>IF(ISBLANK(A1362),"",VLOOKUP(A1362,'Tabla de equipos'!$B$3:$D$107,3,FALSE))</f>
        <v/>
      </c>
      <c r="J1362" s="106" t="str">
        <f t="shared" si="21"/>
        <v/>
      </c>
    </row>
    <row r="1363" spans="5:10" x14ac:dyDescent="0.2">
      <c r="E1363" s="128" t="str">
        <f>IF(ISBLANK(A1363),"",VLOOKUP(A1363,'Tabla de equipos'!$B$3:$D$107,3,FALSE))</f>
        <v/>
      </c>
      <c r="J1363" s="106" t="str">
        <f t="shared" si="21"/>
        <v/>
      </c>
    </row>
    <row r="1364" spans="5:10" x14ac:dyDescent="0.2">
      <c r="E1364" s="128" t="str">
        <f>IF(ISBLANK(A1364),"",VLOOKUP(A1364,'Tabla de equipos'!$B$3:$D$107,3,FALSE))</f>
        <v/>
      </c>
      <c r="J1364" s="106" t="str">
        <f t="shared" si="21"/>
        <v/>
      </c>
    </row>
    <row r="1365" spans="5:10" x14ac:dyDescent="0.2">
      <c r="E1365" s="128" t="str">
        <f>IF(ISBLANK(A1365),"",VLOOKUP(A1365,'Tabla de equipos'!$B$3:$D$107,3,FALSE))</f>
        <v/>
      </c>
      <c r="J1365" s="106" t="str">
        <f t="shared" si="21"/>
        <v/>
      </c>
    </row>
    <row r="1366" spans="5:10" x14ac:dyDescent="0.2">
      <c r="E1366" s="128" t="str">
        <f>IF(ISBLANK(A1366),"",VLOOKUP(A1366,'Tabla de equipos'!$B$3:$D$107,3,FALSE))</f>
        <v/>
      </c>
      <c r="J1366" s="106" t="str">
        <f t="shared" si="21"/>
        <v/>
      </c>
    </row>
    <row r="1367" spans="5:10" x14ac:dyDescent="0.2">
      <c r="E1367" s="128" t="str">
        <f>IF(ISBLANK(A1367),"",VLOOKUP(A1367,'Tabla de equipos'!$B$3:$D$107,3,FALSE))</f>
        <v/>
      </c>
      <c r="J1367" s="106" t="str">
        <f t="shared" si="21"/>
        <v/>
      </c>
    </row>
    <row r="1368" spans="5:10" x14ac:dyDescent="0.2">
      <c r="E1368" s="128" t="str">
        <f>IF(ISBLANK(A1368),"",VLOOKUP(A1368,'Tabla de equipos'!$B$3:$D$107,3,FALSE))</f>
        <v/>
      </c>
      <c r="J1368" s="106" t="str">
        <f t="shared" si="21"/>
        <v/>
      </c>
    </row>
    <row r="1369" spans="5:10" x14ac:dyDescent="0.2">
      <c r="E1369" s="128" t="str">
        <f>IF(ISBLANK(A1369),"",VLOOKUP(A1369,'Tabla de equipos'!$B$3:$D$107,3,FALSE))</f>
        <v/>
      </c>
      <c r="J1369" s="106" t="str">
        <f t="shared" si="21"/>
        <v/>
      </c>
    </row>
    <row r="1370" spans="5:10" x14ac:dyDescent="0.2">
      <c r="E1370" s="128" t="str">
        <f>IF(ISBLANK(A1370),"",VLOOKUP(A1370,'Tabla de equipos'!$B$3:$D$107,3,FALSE))</f>
        <v/>
      </c>
      <c r="J1370" s="106" t="str">
        <f t="shared" si="21"/>
        <v/>
      </c>
    </row>
    <row r="1371" spans="5:10" x14ac:dyDescent="0.2">
      <c r="E1371" s="128" t="str">
        <f>IF(ISBLANK(A1371),"",VLOOKUP(A1371,'Tabla de equipos'!$B$3:$D$107,3,FALSE))</f>
        <v/>
      </c>
      <c r="J1371" s="106" t="str">
        <f t="shared" si="21"/>
        <v/>
      </c>
    </row>
    <row r="1372" spans="5:10" x14ac:dyDescent="0.2">
      <c r="E1372" s="128" t="str">
        <f>IF(ISBLANK(A1372),"",VLOOKUP(A1372,'Tabla de equipos'!$B$3:$D$107,3,FALSE))</f>
        <v/>
      </c>
      <c r="J1372" s="106" t="str">
        <f t="shared" si="21"/>
        <v/>
      </c>
    </row>
    <row r="1373" spans="5:10" x14ac:dyDescent="0.2">
      <c r="E1373" s="128" t="str">
        <f>IF(ISBLANK(A1373),"",VLOOKUP(A1373,'Tabla de equipos'!$B$3:$D$107,3,FALSE))</f>
        <v/>
      </c>
      <c r="J1373" s="106" t="str">
        <f t="shared" si="21"/>
        <v/>
      </c>
    </row>
    <row r="1374" spans="5:10" x14ac:dyDescent="0.2">
      <c r="E1374" s="128" t="str">
        <f>IF(ISBLANK(A1374),"",VLOOKUP(A1374,'Tabla de equipos'!$B$3:$D$107,3,FALSE))</f>
        <v/>
      </c>
      <c r="J1374" s="106" t="str">
        <f t="shared" si="21"/>
        <v/>
      </c>
    </row>
    <row r="1375" spans="5:10" x14ac:dyDescent="0.2">
      <c r="E1375" s="128" t="str">
        <f>IF(ISBLANK(A1375),"",VLOOKUP(A1375,'Tabla de equipos'!$B$3:$D$107,3,FALSE))</f>
        <v/>
      </c>
      <c r="J1375" s="106" t="str">
        <f t="shared" si="21"/>
        <v/>
      </c>
    </row>
    <row r="1376" spans="5:10" x14ac:dyDescent="0.2">
      <c r="E1376" s="128" t="str">
        <f>IF(ISBLANK(A1376),"",VLOOKUP(A1376,'Tabla de equipos'!$B$3:$D$107,3,FALSE))</f>
        <v/>
      </c>
      <c r="J1376" s="106" t="str">
        <f t="shared" si="21"/>
        <v/>
      </c>
    </row>
    <row r="1377" spans="5:10" x14ac:dyDescent="0.2">
      <c r="E1377" s="128" t="str">
        <f>IF(ISBLANK(A1377),"",VLOOKUP(A1377,'Tabla de equipos'!$B$3:$D$107,3,FALSE))</f>
        <v/>
      </c>
      <c r="J1377" s="106" t="str">
        <f t="shared" si="21"/>
        <v/>
      </c>
    </row>
    <row r="1378" spans="5:10" x14ac:dyDescent="0.2">
      <c r="E1378" s="128" t="str">
        <f>IF(ISBLANK(A1378),"",VLOOKUP(A1378,'Tabla de equipos'!$B$3:$D$107,3,FALSE))</f>
        <v/>
      </c>
      <c r="J1378" s="106" t="str">
        <f t="shared" si="21"/>
        <v/>
      </c>
    </row>
    <row r="1379" spans="5:10" x14ac:dyDescent="0.2">
      <c r="E1379" s="128" t="str">
        <f>IF(ISBLANK(A1379),"",VLOOKUP(A1379,'Tabla de equipos'!$B$3:$D$107,3,FALSE))</f>
        <v/>
      </c>
      <c r="J1379" s="106" t="str">
        <f t="shared" si="21"/>
        <v/>
      </c>
    </row>
    <row r="1380" spans="5:10" x14ac:dyDescent="0.2">
      <c r="E1380" s="128" t="str">
        <f>IF(ISBLANK(A1380),"",VLOOKUP(A1380,'Tabla de equipos'!$B$3:$D$107,3,FALSE))</f>
        <v/>
      </c>
      <c r="J1380" s="106" t="str">
        <f t="shared" si="21"/>
        <v/>
      </c>
    </row>
    <row r="1381" spans="5:10" x14ac:dyDescent="0.2">
      <c r="E1381" s="128" t="str">
        <f>IF(ISBLANK(A1381),"",VLOOKUP(A1381,'Tabla de equipos'!$B$3:$D$107,3,FALSE))</f>
        <v/>
      </c>
      <c r="J1381" s="106" t="str">
        <f t="shared" si="21"/>
        <v/>
      </c>
    </row>
    <row r="1382" spans="5:10" x14ac:dyDescent="0.2">
      <c r="E1382" s="128" t="str">
        <f>IF(ISBLANK(A1382),"",VLOOKUP(A1382,'Tabla de equipos'!$B$3:$D$107,3,FALSE))</f>
        <v/>
      </c>
      <c r="J1382" s="106" t="str">
        <f t="shared" si="21"/>
        <v/>
      </c>
    </row>
    <row r="1383" spans="5:10" x14ac:dyDescent="0.2">
      <c r="E1383" s="128" t="str">
        <f>IF(ISBLANK(A1383),"",VLOOKUP(A1383,'Tabla de equipos'!$B$3:$D$107,3,FALSE))</f>
        <v/>
      </c>
      <c r="J1383" s="106" t="str">
        <f t="shared" si="21"/>
        <v/>
      </c>
    </row>
    <row r="1384" spans="5:10" x14ac:dyDescent="0.2">
      <c r="E1384" s="128" t="str">
        <f>IF(ISBLANK(A1384),"",VLOOKUP(A1384,'Tabla de equipos'!$B$3:$D$107,3,FALSE))</f>
        <v/>
      </c>
      <c r="J1384" s="106" t="str">
        <f t="shared" si="21"/>
        <v/>
      </c>
    </row>
    <row r="1385" spans="5:10" x14ac:dyDescent="0.2">
      <c r="E1385" s="128" t="str">
        <f>IF(ISBLANK(A1385),"",VLOOKUP(A1385,'Tabla de equipos'!$B$3:$D$107,3,FALSE))</f>
        <v/>
      </c>
      <c r="J1385" s="106" t="str">
        <f t="shared" si="21"/>
        <v/>
      </c>
    </row>
    <row r="1386" spans="5:10" x14ac:dyDescent="0.2">
      <c r="E1386" s="128" t="str">
        <f>IF(ISBLANK(A1386),"",VLOOKUP(A1386,'Tabla de equipos'!$B$3:$D$107,3,FALSE))</f>
        <v/>
      </c>
      <c r="J1386" s="106" t="str">
        <f t="shared" si="21"/>
        <v/>
      </c>
    </row>
    <row r="1387" spans="5:10" x14ac:dyDescent="0.2">
      <c r="E1387" s="128" t="str">
        <f>IF(ISBLANK(A1387),"",VLOOKUP(A1387,'Tabla de equipos'!$B$3:$D$107,3,FALSE))</f>
        <v/>
      </c>
      <c r="J1387" s="106" t="str">
        <f t="shared" si="21"/>
        <v/>
      </c>
    </row>
    <row r="1388" spans="5:10" x14ac:dyDescent="0.2">
      <c r="E1388" s="128" t="str">
        <f>IF(ISBLANK(A1388),"",VLOOKUP(A1388,'Tabla de equipos'!$B$3:$D$107,3,FALSE))</f>
        <v/>
      </c>
      <c r="J1388" s="106" t="str">
        <f t="shared" si="21"/>
        <v/>
      </c>
    </row>
    <row r="1389" spans="5:10" x14ac:dyDescent="0.2">
      <c r="E1389" s="128" t="str">
        <f>IF(ISBLANK(A1389),"",VLOOKUP(A1389,'Tabla de equipos'!$B$3:$D$107,3,FALSE))</f>
        <v/>
      </c>
      <c r="J1389" s="106" t="str">
        <f t="shared" si="21"/>
        <v/>
      </c>
    </row>
    <row r="1390" spans="5:10" x14ac:dyDescent="0.2">
      <c r="E1390" s="128" t="str">
        <f>IF(ISBLANK(A1390),"",VLOOKUP(A1390,'Tabla de equipos'!$B$3:$D$107,3,FALSE))</f>
        <v/>
      </c>
      <c r="J1390" s="106" t="str">
        <f t="shared" si="21"/>
        <v/>
      </c>
    </row>
    <row r="1391" spans="5:10" x14ac:dyDescent="0.2">
      <c r="E1391" s="128" t="str">
        <f>IF(ISBLANK(A1391),"",VLOOKUP(A1391,'Tabla de equipos'!$B$3:$D$107,3,FALSE))</f>
        <v/>
      </c>
      <c r="J1391" s="106" t="str">
        <f t="shared" si="21"/>
        <v/>
      </c>
    </row>
    <row r="1392" spans="5:10" x14ac:dyDescent="0.2">
      <c r="E1392" s="128" t="str">
        <f>IF(ISBLANK(A1392),"",VLOOKUP(A1392,'Tabla de equipos'!$B$3:$D$107,3,FALSE))</f>
        <v/>
      </c>
      <c r="J1392" s="106" t="str">
        <f t="shared" si="21"/>
        <v/>
      </c>
    </row>
    <row r="1393" spans="5:10" x14ac:dyDescent="0.2">
      <c r="E1393" s="128" t="str">
        <f>IF(ISBLANK(A1393),"",VLOOKUP(A1393,'Tabla de equipos'!$B$3:$D$107,3,FALSE))</f>
        <v/>
      </c>
      <c r="J1393" s="106" t="str">
        <f t="shared" si="21"/>
        <v/>
      </c>
    </row>
    <row r="1394" spans="5:10" x14ac:dyDescent="0.2">
      <c r="E1394" s="128" t="str">
        <f>IF(ISBLANK(A1394),"",VLOOKUP(A1394,'Tabla de equipos'!$B$3:$D$107,3,FALSE))</f>
        <v/>
      </c>
      <c r="J1394" s="106" t="str">
        <f t="shared" si="21"/>
        <v/>
      </c>
    </row>
    <row r="1395" spans="5:10" x14ac:dyDescent="0.2">
      <c r="E1395" s="128" t="str">
        <f>IF(ISBLANK(A1395),"",VLOOKUP(A1395,'Tabla de equipos'!$B$3:$D$107,3,FALSE))</f>
        <v/>
      </c>
      <c r="J1395" s="106" t="str">
        <f t="shared" si="21"/>
        <v/>
      </c>
    </row>
    <row r="1396" spans="5:10" x14ac:dyDescent="0.2">
      <c r="E1396" s="128" t="str">
        <f>IF(ISBLANK(A1396),"",VLOOKUP(A1396,'Tabla de equipos'!$B$3:$D$107,3,FALSE))</f>
        <v/>
      </c>
      <c r="J1396" s="106" t="str">
        <f t="shared" si="21"/>
        <v/>
      </c>
    </row>
    <row r="1397" spans="5:10" x14ac:dyDescent="0.2">
      <c r="E1397" s="128" t="str">
        <f>IF(ISBLANK(A1397),"",VLOOKUP(A1397,'Tabla de equipos'!$B$3:$D$107,3,FALSE))</f>
        <v/>
      </c>
      <c r="J1397" s="106" t="str">
        <f t="shared" si="21"/>
        <v/>
      </c>
    </row>
    <row r="1398" spans="5:10" x14ac:dyDescent="0.2">
      <c r="E1398" s="128" t="str">
        <f>IF(ISBLANK(A1398),"",VLOOKUP(A1398,'Tabla de equipos'!$B$3:$D$107,3,FALSE))</f>
        <v/>
      </c>
      <c r="J1398" s="106" t="str">
        <f t="shared" si="21"/>
        <v/>
      </c>
    </row>
    <row r="1399" spans="5:10" x14ac:dyDescent="0.2">
      <c r="E1399" s="128" t="str">
        <f>IF(ISBLANK(A1399),"",VLOOKUP(A1399,'Tabla de equipos'!$B$3:$D$107,3,FALSE))</f>
        <v/>
      </c>
      <c r="J1399" s="106" t="str">
        <f t="shared" si="21"/>
        <v/>
      </c>
    </row>
    <row r="1400" spans="5:10" x14ac:dyDescent="0.2">
      <c r="E1400" s="128" t="str">
        <f>IF(ISBLANK(A1400),"",VLOOKUP(A1400,'Tabla de equipos'!$B$3:$D$107,3,FALSE))</f>
        <v/>
      </c>
      <c r="J1400" s="106" t="str">
        <f t="shared" si="21"/>
        <v/>
      </c>
    </row>
    <row r="1401" spans="5:10" x14ac:dyDescent="0.2">
      <c r="E1401" s="128" t="str">
        <f>IF(ISBLANK(A1401),"",VLOOKUP(A1401,'Tabla de equipos'!$B$3:$D$107,3,FALSE))</f>
        <v/>
      </c>
      <c r="J1401" s="106" t="str">
        <f t="shared" si="21"/>
        <v/>
      </c>
    </row>
    <row r="1402" spans="5:10" x14ac:dyDescent="0.2">
      <c r="E1402" s="128" t="str">
        <f>IF(ISBLANK(A1402),"",VLOOKUP(A1402,'Tabla de equipos'!$B$3:$D$107,3,FALSE))</f>
        <v/>
      </c>
      <c r="J1402" s="106" t="str">
        <f t="shared" si="21"/>
        <v/>
      </c>
    </row>
    <row r="1403" spans="5:10" x14ac:dyDescent="0.2">
      <c r="E1403" s="128" t="str">
        <f>IF(ISBLANK(A1403),"",VLOOKUP(A1403,'Tabla de equipos'!$B$3:$D$107,3,FALSE))</f>
        <v/>
      </c>
      <c r="J1403" s="106" t="str">
        <f t="shared" si="21"/>
        <v/>
      </c>
    </row>
    <row r="1404" spans="5:10" x14ac:dyDescent="0.2">
      <c r="E1404" s="128" t="str">
        <f>IF(ISBLANK(A1404),"",VLOOKUP(A1404,'Tabla de equipos'!$B$3:$D$107,3,FALSE))</f>
        <v/>
      </c>
      <c r="J1404" s="106" t="str">
        <f t="shared" si="21"/>
        <v/>
      </c>
    </row>
    <row r="1405" spans="5:10" x14ac:dyDescent="0.2">
      <c r="E1405" s="128" t="str">
        <f>IF(ISBLANK(A1405),"",VLOOKUP(A1405,'Tabla de equipos'!$B$3:$D$107,3,FALSE))</f>
        <v/>
      </c>
      <c r="J1405" s="106" t="str">
        <f t="shared" si="21"/>
        <v/>
      </c>
    </row>
    <row r="1406" spans="5:10" x14ac:dyDescent="0.2">
      <c r="E1406" s="128" t="str">
        <f>IF(ISBLANK(A1406),"",VLOOKUP(A1406,'Tabla de equipos'!$B$3:$D$107,3,FALSE))</f>
        <v/>
      </c>
      <c r="J1406" s="106" t="str">
        <f t="shared" si="21"/>
        <v/>
      </c>
    </row>
    <row r="1407" spans="5:10" x14ac:dyDescent="0.2">
      <c r="E1407" s="128" t="str">
        <f>IF(ISBLANK(A1407),"",VLOOKUP(A1407,'Tabla de equipos'!$B$3:$D$107,3,FALSE))</f>
        <v/>
      </c>
      <c r="J1407" s="106" t="str">
        <f t="shared" si="21"/>
        <v/>
      </c>
    </row>
    <row r="1408" spans="5:10" x14ac:dyDescent="0.2">
      <c r="E1408" s="128" t="str">
        <f>IF(ISBLANK(A1408),"",VLOOKUP(A1408,'Tabla de equipos'!$B$3:$D$107,3,FALSE))</f>
        <v/>
      </c>
      <c r="J1408" s="106" t="str">
        <f t="shared" si="21"/>
        <v/>
      </c>
    </row>
    <row r="1409" spans="5:10" x14ac:dyDescent="0.2">
      <c r="E1409" s="128" t="str">
        <f>IF(ISBLANK(A1409),"",VLOOKUP(A1409,'Tabla de equipos'!$B$3:$D$107,3,FALSE))</f>
        <v/>
      </c>
      <c r="J1409" s="106" t="str">
        <f t="shared" si="21"/>
        <v/>
      </c>
    </row>
    <row r="1410" spans="5:10" x14ac:dyDescent="0.2">
      <c r="E1410" s="128" t="str">
        <f>IF(ISBLANK(A1410),"",VLOOKUP(A1410,'Tabla de equipos'!$B$3:$D$107,3,FALSE))</f>
        <v/>
      </c>
      <c r="J1410" s="106" t="str">
        <f t="shared" si="21"/>
        <v/>
      </c>
    </row>
    <row r="1411" spans="5:10" x14ac:dyDescent="0.2">
      <c r="E1411" s="128" t="str">
        <f>IF(ISBLANK(A1411),"",VLOOKUP(A1411,'Tabla de equipos'!$B$3:$D$107,3,FALSE))</f>
        <v/>
      </c>
      <c r="J1411" s="106" t="str">
        <f t="shared" si="21"/>
        <v/>
      </c>
    </row>
    <row r="1412" spans="5:10" x14ac:dyDescent="0.2">
      <c r="E1412" s="128" t="str">
        <f>IF(ISBLANK(A1412),"",VLOOKUP(A1412,'Tabla de equipos'!$B$3:$D$107,3,FALSE))</f>
        <v/>
      </c>
      <c r="J1412" s="106" t="str">
        <f t="shared" si="21"/>
        <v/>
      </c>
    </row>
    <row r="1413" spans="5:10" x14ac:dyDescent="0.2">
      <c r="E1413" s="128" t="str">
        <f>IF(ISBLANK(A1413),"",VLOOKUP(A1413,'Tabla de equipos'!$B$3:$D$107,3,FALSE))</f>
        <v/>
      </c>
      <c r="J1413" s="106" t="str">
        <f t="shared" ref="J1413:J1476" si="22">IF(AND(A1413="",G1413=0),"",IF(AND(G1413&gt;0,A1413=""),"Falta elegir equipo/producto",IF(AND(A1413&lt;&gt;"",G1413=""),"falta incluir unidades",IF(AND(A1413&lt;&gt;"",G1413&gt;0,B1413=""),"Falta incluir Tipo de Exceptuación",IF(AND(A1413&lt;&gt;"",B1413&lt;&gt;"",C1413="",G1413&gt;0),"Falta Incluir Nombre del Beneficiario","No olvidar adjuntar factura de la exceptuación")))))</f>
        <v/>
      </c>
    </row>
    <row r="1414" spans="5:10" x14ac:dyDescent="0.2">
      <c r="E1414" s="128" t="str">
        <f>IF(ISBLANK(A1414),"",VLOOKUP(A1414,'Tabla de equipos'!$B$3:$D$107,3,FALSE))</f>
        <v/>
      </c>
      <c r="J1414" s="106" t="str">
        <f t="shared" si="22"/>
        <v/>
      </c>
    </row>
    <row r="1415" spans="5:10" x14ac:dyDescent="0.2">
      <c r="E1415" s="128" t="str">
        <f>IF(ISBLANK(A1415),"",VLOOKUP(A1415,'Tabla de equipos'!$B$3:$D$107,3,FALSE))</f>
        <v/>
      </c>
      <c r="J1415" s="106" t="str">
        <f t="shared" si="22"/>
        <v/>
      </c>
    </row>
    <row r="1416" spans="5:10" x14ac:dyDescent="0.2">
      <c r="E1416" s="128" t="str">
        <f>IF(ISBLANK(A1416),"",VLOOKUP(A1416,'Tabla de equipos'!$B$3:$D$107,3,FALSE))</f>
        <v/>
      </c>
      <c r="J1416" s="106" t="str">
        <f t="shared" si="22"/>
        <v/>
      </c>
    </row>
    <row r="1417" spans="5:10" x14ac:dyDescent="0.2">
      <c r="E1417" s="128" t="str">
        <f>IF(ISBLANK(A1417),"",VLOOKUP(A1417,'Tabla de equipos'!$B$3:$D$107,3,FALSE))</f>
        <v/>
      </c>
      <c r="J1417" s="106" t="str">
        <f t="shared" si="22"/>
        <v/>
      </c>
    </row>
    <row r="1418" spans="5:10" x14ac:dyDescent="0.2">
      <c r="E1418" s="128" t="str">
        <f>IF(ISBLANK(A1418),"",VLOOKUP(A1418,'Tabla de equipos'!$B$3:$D$107,3,FALSE))</f>
        <v/>
      </c>
      <c r="J1418" s="106" t="str">
        <f t="shared" si="22"/>
        <v/>
      </c>
    </row>
    <row r="1419" spans="5:10" x14ac:dyDescent="0.2">
      <c r="E1419" s="128" t="str">
        <f>IF(ISBLANK(A1419),"",VLOOKUP(A1419,'Tabla de equipos'!$B$3:$D$107,3,FALSE))</f>
        <v/>
      </c>
      <c r="J1419" s="106" t="str">
        <f t="shared" si="22"/>
        <v/>
      </c>
    </row>
    <row r="1420" spans="5:10" x14ac:dyDescent="0.2">
      <c r="E1420" s="128" t="str">
        <f>IF(ISBLANK(A1420),"",VLOOKUP(A1420,'Tabla de equipos'!$B$3:$D$107,3,FALSE))</f>
        <v/>
      </c>
      <c r="J1420" s="106" t="str">
        <f t="shared" si="22"/>
        <v/>
      </c>
    </row>
    <row r="1421" spans="5:10" x14ac:dyDescent="0.2">
      <c r="E1421" s="128" t="str">
        <f>IF(ISBLANK(A1421),"",VLOOKUP(A1421,'Tabla de equipos'!$B$3:$D$107,3,FALSE))</f>
        <v/>
      </c>
      <c r="J1421" s="106" t="str">
        <f t="shared" si="22"/>
        <v/>
      </c>
    </row>
    <row r="1422" spans="5:10" x14ac:dyDescent="0.2">
      <c r="E1422" s="128" t="str">
        <f>IF(ISBLANK(A1422),"",VLOOKUP(A1422,'Tabla de equipos'!$B$3:$D$107,3,FALSE))</f>
        <v/>
      </c>
      <c r="J1422" s="106" t="str">
        <f t="shared" si="22"/>
        <v/>
      </c>
    </row>
    <row r="1423" spans="5:10" x14ac:dyDescent="0.2">
      <c r="E1423" s="128" t="str">
        <f>IF(ISBLANK(A1423),"",VLOOKUP(A1423,'Tabla de equipos'!$B$3:$D$107,3,FALSE))</f>
        <v/>
      </c>
      <c r="J1423" s="106" t="str">
        <f t="shared" si="22"/>
        <v/>
      </c>
    </row>
    <row r="1424" spans="5:10" x14ac:dyDescent="0.2">
      <c r="E1424" s="128" t="str">
        <f>IF(ISBLANK(A1424),"",VLOOKUP(A1424,'Tabla de equipos'!$B$3:$D$107,3,FALSE))</f>
        <v/>
      </c>
      <c r="J1424" s="106" t="str">
        <f t="shared" si="22"/>
        <v/>
      </c>
    </row>
    <row r="1425" spans="5:10" x14ac:dyDescent="0.2">
      <c r="E1425" s="128" t="str">
        <f>IF(ISBLANK(A1425),"",VLOOKUP(A1425,'Tabla de equipos'!$B$3:$D$107,3,FALSE))</f>
        <v/>
      </c>
      <c r="J1425" s="106" t="str">
        <f t="shared" si="22"/>
        <v/>
      </c>
    </row>
    <row r="1426" spans="5:10" x14ac:dyDescent="0.2">
      <c r="E1426" s="128" t="str">
        <f>IF(ISBLANK(A1426),"",VLOOKUP(A1426,'Tabla de equipos'!$B$3:$D$107,3,FALSE))</f>
        <v/>
      </c>
      <c r="J1426" s="106" t="str">
        <f t="shared" si="22"/>
        <v/>
      </c>
    </row>
    <row r="1427" spans="5:10" x14ac:dyDescent="0.2">
      <c r="E1427" s="128" t="str">
        <f>IF(ISBLANK(A1427),"",VLOOKUP(A1427,'Tabla de equipos'!$B$3:$D$107,3,FALSE))</f>
        <v/>
      </c>
      <c r="J1427" s="106" t="str">
        <f t="shared" si="22"/>
        <v/>
      </c>
    </row>
    <row r="1428" spans="5:10" x14ac:dyDescent="0.2">
      <c r="E1428" s="128" t="str">
        <f>IF(ISBLANK(A1428),"",VLOOKUP(A1428,'Tabla de equipos'!$B$3:$D$107,3,FALSE))</f>
        <v/>
      </c>
      <c r="J1428" s="106" t="str">
        <f t="shared" si="22"/>
        <v/>
      </c>
    </row>
    <row r="1429" spans="5:10" x14ac:dyDescent="0.2">
      <c r="E1429" s="128" t="str">
        <f>IF(ISBLANK(A1429),"",VLOOKUP(A1429,'Tabla de equipos'!$B$3:$D$107,3,FALSE))</f>
        <v/>
      </c>
      <c r="J1429" s="106" t="str">
        <f t="shared" si="22"/>
        <v/>
      </c>
    </row>
    <row r="1430" spans="5:10" x14ac:dyDescent="0.2">
      <c r="E1430" s="128" t="str">
        <f>IF(ISBLANK(A1430),"",VLOOKUP(A1430,'Tabla de equipos'!$B$3:$D$107,3,FALSE))</f>
        <v/>
      </c>
      <c r="J1430" s="106" t="str">
        <f t="shared" si="22"/>
        <v/>
      </c>
    </row>
    <row r="1431" spans="5:10" x14ac:dyDescent="0.2">
      <c r="E1431" s="128" t="str">
        <f>IF(ISBLANK(A1431),"",VLOOKUP(A1431,'Tabla de equipos'!$B$3:$D$107,3,FALSE))</f>
        <v/>
      </c>
      <c r="J1431" s="106" t="str">
        <f t="shared" si="22"/>
        <v/>
      </c>
    </row>
    <row r="1432" spans="5:10" x14ac:dyDescent="0.2">
      <c r="E1432" s="128" t="str">
        <f>IF(ISBLANK(A1432),"",VLOOKUP(A1432,'Tabla de equipos'!$B$3:$D$107,3,FALSE))</f>
        <v/>
      </c>
      <c r="J1432" s="106" t="str">
        <f t="shared" si="22"/>
        <v/>
      </c>
    </row>
    <row r="1433" spans="5:10" x14ac:dyDescent="0.2">
      <c r="E1433" s="128" t="str">
        <f>IF(ISBLANK(A1433),"",VLOOKUP(A1433,'Tabla de equipos'!$B$3:$D$107,3,FALSE))</f>
        <v/>
      </c>
      <c r="J1433" s="106" t="str">
        <f t="shared" si="22"/>
        <v/>
      </c>
    </row>
    <row r="1434" spans="5:10" x14ac:dyDescent="0.2">
      <c r="E1434" s="128" t="str">
        <f>IF(ISBLANK(A1434),"",VLOOKUP(A1434,'Tabla de equipos'!$B$3:$D$107,3,FALSE))</f>
        <v/>
      </c>
      <c r="J1434" s="106" t="str">
        <f t="shared" si="22"/>
        <v/>
      </c>
    </row>
    <row r="1435" spans="5:10" x14ac:dyDescent="0.2">
      <c r="E1435" s="128" t="str">
        <f>IF(ISBLANK(A1435),"",VLOOKUP(A1435,'Tabla de equipos'!$B$3:$D$107,3,FALSE))</f>
        <v/>
      </c>
      <c r="J1435" s="106" t="str">
        <f t="shared" si="22"/>
        <v/>
      </c>
    </row>
    <row r="1436" spans="5:10" x14ac:dyDescent="0.2">
      <c r="E1436" s="128" t="str">
        <f>IF(ISBLANK(A1436),"",VLOOKUP(A1436,'Tabla de equipos'!$B$3:$D$107,3,FALSE))</f>
        <v/>
      </c>
      <c r="J1436" s="106" t="str">
        <f t="shared" si="22"/>
        <v/>
      </c>
    </row>
    <row r="1437" spans="5:10" x14ac:dyDescent="0.2">
      <c r="E1437" s="128" t="str">
        <f>IF(ISBLANK(A1437),"",VLOOKUP(A1437,'Tabla de equipos'!$B$3:$D$107,3,FALSE))</f>
        <v/>
      </c>
      <c r="J1437" s="106" t="str">
        <f t="shared" si="22"/>
        <v/>
      </c>
    </row>
    <row r="1438" spans="5:10" x14ac:dyDescent="0.2">
      <c r="E1438" s="128" t="str">
        <f>IF(ISBLANK(A1438),"",VLOOKUP(A1438,'Tabla de equipos'!$B$3:$D$107,3,FALSE))</f>
        <v/>
      </c>
      <c r="J1438" s="106" t="str">
        <f t="shared" si="22"/>
        <v/>
      </c>
    </row>
    <row r="1439" spans="5:10" x14ac:dyDescent="0.2">
      <c r="E1439" s="128" t="str">
        <f>IF(ISBLANK(A1439),"",VLOOKUP(A1439,'Tabla de equipos'!$B$3:$D$107,3,FALSE))</f>
        <v/>
      </c>
      <c r="J1439" s="106" t="str">
        <f t="shared" si="22"/>
        <v/>
      </c>
    </row>
    <row r="1440" spans="5:10" x14ac:dyDescent="0.2">
      <c r="E1440" s="128" t="str">
        <f>IF(ISBLANK(A1440),"",VLOOKUP(A1440,'Tabla de equipos'!$B$3:$D$107,3,FALSE))</f>
        <v/>
      </c>
      <c r="J1440" s="106" t="str">
        <f t="shared" si="22"/>
        <v/>
      </c>
    </row>
    <row r="1441" spans="5:10" x14ac:dyDescent="0.2">
      <c r="E1441" s="128" t="str">
        <f>IF(ISBLANK(A1441),"",VLOOKUP(A1441,'Tabla de equipos'!$B$3:$D$107,3,FALSE))</f>
        <v/>
      </c>
      <c r="J1441" s="106" t="str">
        <f t="shared" si="22"/>
        <v/>
      </c>
    </row>
    <row r="1442" spans="5:10" x14ac:dyDescent="0.2">
      <c r="E1442" s="128" t="str">
        <f>IF(ISBLANK(A1442),"",VLOOKUP(A1442,'Tabla de equipos'!$B$3:$D$107,3,FALSE))</f>
        <v/>
      </c>
      <c r="J1442" s="106" t="str">
        <f t="shared" si="22"/>
        <v/>
      </c>
    </row>
    <row r="1443" spans="5:10" x14ac:dyDescent="0.2">
      <c r="E1443" s="128" t="str">
        <f>IF(ISBLANK(A1443),"",VLOOKUP(A1443,'Tabla de equipos'!$B$3:$D$107,3,FALSE))</f>
        <v/>
      </c>
      <c r="J1443" s="106" t="str">
        <f t="shared" si="22"/>
        <v/>
      </c>
    </row>
    <row r="1444" spans="5:10" x14ac:dyDescent="0.2">
      <c r="E1444" s="128" t="str">
        <f>IF(ISBLANK(A1444),"",VLOOKUP(A1444,'Tabla de equipos'!$B$3:$D$107,3,FALSE))</f>
        <v/>
      </c>
      <c r="J1444" s="106" t="str">
        <f t="shared" si="22"/>
        <v/>
      </c>
    </row>
    <row r="1445" spans="5:10" x14ac:dyDescent="0.2">
      <c r="E1445" s="128" t="str">
        <f>IF(ISBLANK(A1445),"",VLOOKUP(A1445,'Tabla de equipos'!$B$3:$D$107,3,FALSE))</f>
        <v/>
      </c>
      <c r="J1445" s="106" t="str">
        <f t="shared" si="22"/>
        <v/>
      </c>
    </row>
    <row r="1446" spans="5:10" x14ac:dyDescent="0.2">
      <c r="E1446" s="128" t="str">
        <f>IF(ISBLANK(A1446),"",VLOOKUP(A1446,'Tabla de equipos'!$B$3:$D$107,3,FALSE))</f>
        <v/>
      </c>
      <c r="J1446" s="106" t="str">
        <f t="shared" si="22"/>
        <v/>
      </c>
    </row>
    <row r="1447" spans="5:10" x14ac:dyDescent="0.2">
      <c r="E1447" s="128" t="str">
        <f>IF(ISBLANK(A1447),"",VLOOKUP(A1447,'Tabla de equipos'!$B$3:$D$107,3,FALSE))</f>
        <v/>
      </c>
      <c r="J1447" s="106" t="str">
        <f t="shared" si="22"/>
        <v/>
      </c>
    </row>
    <row r="1448" spans="5:10" x14ac:dyDescent="0.2">
      <c r="E1448" s="128" t="str">
        <f>IF(ISBLANK(A1448),"",VLOOKUP(A1448,'Tabla de equipos'!$B$3:$D$107,3,FALSE))</f>
        <v/>
      </c>
      <c r="J1448" s="106" t="str">
        <f t="shared" si="22"/>
        <v/>
      </c>
    </row>
    <row r="1449" spans="5:10" x14ac:dyDescent="0.2">
      <c r="E1449" s="128" t="str">
        <f>IF(ISBLANK(A1449),"",VLOOKUP(A1449,'Tabla de equipos'!$B$3:$D$107,3,FALSE))</f>
        <v/>
      </c>
      <c r="J1449" s="106" t="str">
        <f t="shared" si="22"/>
        <v/>
      </c>
    </row>
    <row r="1450" spans="5:10" x14ac:dyDescent="0.2">
      <c r="E1450" s="128" t="str">
        <f>IF(ISBLANK(A1450),"",VLOOKUP(A1450,'Tabla de equipos'!$B$3:$D$107,3,FALSE))</f>
        <v/>
      </c>
      <c r="J1450" s="106" t="str">
        <f t="shared" si="22"/>
        <v/>
      </c>
    </row>
    <row r="1451" spans="5:10" x14ac:dyDescent="0.2">
      <c r="E1451" s="128" t="str">
        <f>IF(ISBLANK(A1451),"",VLOOKUP(A1451,'Tabla de equipos'!$B$3:$D$107,3,FALSE))</f>
        <v/>
      </c>
      <c r="J1451" s="106" t="str">
        <f t="shared" si="22"/>
        <v/>
      </c>
    </row>
    <row r="1452" spans="5:10" x14ac:dyDescent="0.2">
      <c r="E1452" s="128" t="str">
        <f>IF(ISBLANK(A1452),"",VLOOKUP(A1452,'Tabla de equipos'!$B$3:$D$107,3,FALSE))</f>
        <v/>
      </c>
      <c r="J1452" s="106" t="str">
        <f t="shared" si="22"/>
        <v/>
      </c>
    </row>
    <row r="1453" spans="5:10" x14ac:dyDescent="0.2">
      <c r="E1453" s="128" t="str">
        <f>IF(ISBLANK(A1453),"",VLOOKUP(A1453,'Tabla de equipos'!$B$3:$D$107,3,FALSE))</f>
        <v/>
      </c>
      <c r="J1453" s="106" t="str">
        <f t="shared" si="22"/>
        <v/>
      </c>
    </row>
    <row r="1454" spans="5:10" x14ac:dyDescent="0.2">
      <c r="E1454" s="128" t="str">
        <f>IF(ISBLANK(A1454),"",VLOOKUP(A1454,'Tabla de equipos'!$B$3:$D$107,3,FALSE))</f>
        <v/>
      </c>
      <c r="J1454" s="106" t="str">
        <f t="shared" si="22"/>
        <v/>
      </c>
    </row>
    <row r="1455" spans="5:10" x14ac:dyDescent="0.2">
      <c r="E1455" s="128" t="str">
        <f>IF(ISBLANK(A1455),"",VLOOKUP(A1455,'Tabla de equipos'!$B$3:$D$107,3,FALSE))</f>
        <v/>
      </c>
      <c r="J1455" s="106" t="str">
        <f t="shared" si="22"/>
        <v/>
      </c>
    </row>
    <row r="1456" spans="5:10" x14ac:dyDescent="0.2">
      <c r="E1456" s="128" t="str">
        <f>IF(ISBLANK(A1456),"",VLOOKUP(A1456,'Tabla de equipos'!$B$3:$D$107,3,FALSE))</f>
        <v/>
      </c>
      <c r="J1456" s="106" t="str">
        <f t="shared" si="22"/>
        <v/>
      </c>
    </row>
    <row r="1457" spans="5:10" x14ac:dyDescent="0.2">
      <c r="E1457" s="128" t="str">
        <f>IF(ISBLANK(A1457),"",VLOOKUP(A1457,'Tabla de equipos'!$B$3:$D$107,3,FALSE))</f>
        <v/>
      </c>
      <c r="J1457" s="106" t="str">
        <f t="shared" si="22"/>
        <v/>
      </c>
    </row>
    <row r="1458" spans="5:10" x14ac:dyDescent="0.2">
      <c r="E1458" s="128" t="str">
        <f>IF(ISBLANK(A1458),"",VLOOKUP(A1458,'Tabla de equipos'!$B$3:$D$107,3,FALSE))</f>
        <v/>
      </c>
      <c r="J1458" s="106" t="str">
        <f t="shared" si="22"/>
        <v/>
      </c>
    </row>
    <row r="1459" spans="5:10" x14ac:dyDescent="0.2">
      <c r="E1459" s="128" t="str">
        <f>IF(ISBLANK(A1459),"",VLOOKUP(A1459,'Tabla de equipos'!$B$3:$D$107,3,FALSE))</f>
        <v/>
      </c>
      <c r="J1459" s="106" t="str">
        <f t="shared" si="22"/>
        <v/>
      </c>
    </row>
    <row r="1460" spans="5:10" x14ac:dyDescent="0.2">
      <c r="E1460" s="128" t="str">
        <f>IF(ISBLANK(A1460),"",VLOOKUP(A1460,'Tabla de equipos'!$B$3:$D$107,3,FALSE))</f>
        <v/>
      </c>
      <c r="J1460" s="106" t="str">
        <f t="shared" si="22"/>
        <v/>
      </c>
    </row>
    <row r="1461" spans="5:10" x14ac:dyDescent="0.2">
      <c r="E1461" s="128" t="str">
        <f>IF(ISBLANK(A1461),"",VLOOKUP(A1461,'Tabla de equipos'!$B$3:$D$107,3,FALSE))</f>
        <v/>
      </c>
      <c r="J1461" s="106" t="str">
        <f t="shared" si="22"/>
        <v/>
      </c>
    </row>
    <row r="1462" spans="5:10" x14ac:dyDescent="0.2">
      <c r="E1462" s="128" t="str">
        <f>IF(ISBLANK(A1462),"",VLOOKUP(A1462,'Tabla de equipos'!$B$3:$D$107,3,FALSE))</f>
        <v/>
      </c>
      <c r="J1462" s="106" t="str">
        <f t="shared" si="22"/>
        <v/>
      </c>
    </row>
    <row r="1463" spans="5:10" x14ac:dyDescent="0.2">
      <c r="E1463" s="128" t="str">
        <f>IF(ISBLANK(A1463),"",VLOOKUP(A1463,'Tabla de equipos'!$B$3:$D$107,3,FALSE))</f>
        <v/>
      </c>
      <c r="J1463" s="106" t="str">
        <f t="shared" si="22"/>
        <v/>
      </c>
    </row>
    <row r="1464" spans="5:10" x14ac:dyDescent="0.2">
      <c r="E1464" s="128" t="str">
        <f>IF(ISBLANK(A1464),"",VLOOKUP(A1464,'Tabla de equipos'!$B$3:$D$107,3,FALSE))</f>
        <v/>
      </c>
      <c r="J1464" s="106" t="str">
        <f t="shared" si="22"/>
        <v/>
      </c>
    </row>
    <row r="1465" spans="5:10" x14ac:dyDescent="0.2">
      <c r="E1465" s="128" t="str">
        <f>IF(ISBLANK(A1465),"",VLOOKUP(A1465,'Tabla de equipos'!$B$3:$D$107,3,FALSE))</f>
        <v/>
      </c>
      <c r="J1465" s="106" t="str">
        <f t="shared" si="22"/>
        <v/>
      </c>
    </row>
    <row r="1466" spans="5:10" x14ac:dyDescent="0.2">
      <c r="E1466" s="128" t="str">
        <f>IF(ISBLANK(A1466),"",VLOOKUP(A1466,'Tabla de equipos'!$B$3:$D$107,3,FALSE))</f>
        <v/>
      </c>
      <c r="J1466" s="106" t="str">
        <f t="shared" si="22"/>
        <v/>
      </c>
    </row>
    <row r="1467" spans="5:10" x14ac:dyDescent="0.2">
      <c r="E1467" s="128" t="str">
        <f>IF(ISBLANK(A1467),"",VLOOKUP(A1467,'Tabla de equipos'!$B$3:$D$107,3,FALSE))</f>
        <v/>
      </c>
      <c r="J1467" s="106" t="str">
        <f t="shared" si="22"/>
        <v/>
      </c>
    </row>
    <row r="1468" spans="5:10" x14ac:dyDescent="0.2">
      <c r="E1468" s="128" t="str">
        <f>IF(ISBLANK(A1468),"",VLOOKUP(A1468,'Tabla de equipos'!$B$3:$D$107,3,FALSE))</f>
        <v/>
      </c>
      <c r="J1468" s="106" t="str">
        <f t="shared" si="22"/>
        <v/>
      </c>
    </row>
    <row r="1469" spans="5:10" x14ac:dyDescent="0.2">
      <c r="E1469" s="128" t="str">
        <f>IF(ISBLANK(A1469),"",VLOOKUP(A1469,'Tabla de equipos'!$B$3:$D$107,3,FALSE))</f>
        <v/>
      </c>
      <c r="J1469" s="106" t="str">
        <f t="shared" si="22"/>
        <v/>
      </c>
    </row>
    <row r="1470" spans="5:10" x14ac:dyDescent="0.2">
      <c r="E1470" s="128" t="str">
        <f>IF(ISBLANK(A1470),"",VLOOKUP(A1470,'Tabla de equipos'!$B$3:$D$107,3,FALSE))</f>
        <v/>
      </c>
      <c r="J1470" s="106" t="str">
        <f t="shared" si="22"/>
        <v/>
      </c>
    </row>
    <row r="1471" spans="5:10" x14ac:dyDescent="0.2">
      <c r="E1471" s="128" t="str">
        <f>IF(ISBLANK(A1471),"",VLOOKUP(A1471,'Tabla de equipos'!$B$3:$D$107,3,FALSE))</f>
        <v/>
      </c>
      <c r="J1471" s="106" t="str">
        <f t="shared" si="22"/>
        <v/>
      </c>
    </row>
    <row r="1472" spans="5:10" x14ac:dyDescent="0.2">
      <c r="E1472" s="128" t="str">
        <f>IF(ISBLANK(A1472),"",VLOOKUP(A1472,'Tabla de equipos'!$B$3:$D$107,3,FALSE))</f>
        <v/>
      </c>
      <c r="J1472" s="106" t="str">
        <f t="shared" si="22"/>
        <v/>
      </c>
    </row>
    <row r="1473" spans="5:10" x14ac:dyDescent="0.2">
      <c r="E1473" s="128" t="str">
        <f>IF(ISBLANK(A1473),"",VLOOKUP(A1473,'Tabla de equipos'!$B$3:$D$107,3,FALSE))</f>
        <v/>
      </c>
      <c r="J1473" s="106" t="str">
        <f t="shared" si="22"/>
        <v/>
      </c>
    </row>
    <row r="1474" spans="5:10" x14ac:dyDescent="0.2">
      <c r="E1474" s="128" t="str">
        <f>IF(ISBLANK(A1474),"",VLOOKUP(A1474,'Tabla de equipos'!$B$3:$D$107,3,FALSE))</f>
        <v/>
      </c>
      <c r="J1474" s="106" t="str">
        <f t="shared" si="22"/>
        <v/>
      </c>
    </row>
    <row r="1475" spans="5:10" x14ac:dyDescent="0.2">
      <c r="E1475" s="128" t="str">
        <f>IF(ISBLANK(A1475),"",VLOOKUP(A1475,'Tabla de equipos'!$B$3:$D$107,3,FALSE))</f>
        <v/>
      </c>
      <c r="J1475" s="106" t="str">
        <f t="shared" si="22"/>
        <v/>
      </c>
    </row>
    <row r="1476" spans="5:10" x14ac:dyDescent="0.2">
      <c r="E1476" s="128" t="str">
        <f>IF(ISBLANK(A1476),"",VLOOKUP(A1476,'Tabla de equipos'!$B$3:$D$107,3,FALSE))</f>
        <v/>
      </c>
      <c r="J1476" s="106" t="str">
        <f t="shared" si="22"/>
        <v/>
      </c>
    </row>
    <row r="1477" spans="5:10" x14ac:dyDescent="0.2">
      <c r="E1477" s="128" t="str">
        <f>IF(ISBLANK(A1477),"",VLOOKUP(A1477,'Tabla de equipos'!$B$3:$D$107,3,FALSE))</f>
        <v/>
      </c>
      <c r="J1477" s="106" t="str">
        <f t="shared" ref="J1477:J1540" si="23">IF(AND(A1477="",G1477=0),"",IF(AND(G1477&gt;0,A1477=""),"Falta elegir equipo/producto",IF(AND(A1477&lt;&gt;"",G1477=""),"falta incluir unidades",IF(AND(A1477&lt;&gt;"",G1477&gt;0,B1477=""),"Falta incluir Tipo de Exceptuación",IF(AND(A1477&lt;&gt;"",B1477&lt;&gt;"",C1477="",G1477&gt;0),"Falta Incluir Nombre del Beneficiario","No olvidar adjuntar factura de la exceptuación")))))</f>
        <v/>
      </c>
    </row>
    <row r="1478" spans="5:10" x14ac:dyDescent="0.2">
      <c r="E1478" s="128" t="str">
        <f>IF(ISBLANK(A1478),"",VLOOKUP(A1478,'Tabla de equipos'!$B$3:$D$107,3,FALSE))</f>
        <v/>
      </c>
      <c r="J1478" s="106" t="str">
        <f t="shared" si="23"/>
        <v/>
      </c>
    </row>
    <row r="1479" spans="5:10" x14ac:dyDescent="0.2">
      <c r="E1479" s="128" t="str">
        <f>IF(ISBLANK(A1479),"",VLOOKUP(A1479,'Tabla de equipos'!$B$3:$D$107,3,FALSE))</f>
        <v/>
      </c>
      <c r="J1479" s="106" t="str">
        <f t="shared" si="23"/>
        <v/>
      </c>
    </row>
    <row r="1480" spans="5:10" x14ac:dyDescent="0.2">
      <c r="E1480" s="128" t="str">
        <f>IF(ISBLANK(A1480),"",VLOOKUP(A1480,'Tabla de equipos'!$B$3:$D$107,3,FALSE))</f>
        <v/>
      </c>
      <c r="J1480" s="106" t="str">
        <f t="shared" si="23"/>
        <v/>
      </c>
    </row>
    <row r="1481" spans="5:10" x14ac:dyDescent="0.2">
      <c r="E1481" s="128" t="str">
        <f>IF(ISBLANK(A1481),"",VLOOKUP(A1481,'Tabla de equipos'!$B$3:$D$107,3,FALSE))</f>
        <v/>
      </c>
      <c r="J1481" s="106" t="str">
        <f t="shared" si="23"/>
        <v/>
      </c>
    </row>
    <row r="1482" spans="5:10" x14ac:dyDescent="0.2">
      <c r="E1482" s="128" t="str">
        <f>IF(ISBLANK(A1482),"",VLOOKUP(A1482,'Tabla de equipos'!$B$3:$D$107,3,FALSE))</f>
        <v/>
      </c>
      <c r="J1482" s="106" t="str">
        <f t="shared" si="23"/>
        <v/>
      </c>
    </row>
    <row r="1483" spans="5:10" x14ac:dyDescent="0.2">
      <c r="E1483" s="128" t="str">
        <f>IF(ISBLANK(A1483),"",VLOOKUP(A1483,'Tabla de equipos'!$B$3:$D$107,3,FALSE))</f>
        <v/>
      </c>
      <c r="J1483" s="106" t="str">
        <f t="shared" si="23"/>
        <v/>
      </c>
    </row>
    <row r="1484" spans="5:10" x14ac:dyDescent="0.2">
      <c r="E1484" s="128" t="str">
        <f>IF(ISBLANK(A1484),"",VLOOKUP(A1484,'Tabla de equipos'!$B$3:$D$107,3,FALSE))</f>
        <v/>
      </c>
      <c r="J1484" s="106" t="str">
        <f t="shared" si="23"/>
        <v/>
      </c>
    </row>
    <row r="1485" spans="5:10" x14ac:dyDescent="0.2">
      <c r="E1485" s="128" t="str">
        <f>IF(ISBLANK(A1485),"",VLOOKUP(A1485,'Tabla de equipos'!$B$3:$D$107,3,FALSE))</f>
        <v/>
      </c>
      <c r="J1485" s="106" t="str">
        <f t="shared" si="23"/>
        <v/>
      </c>
    </row>
    <row r="1486" spans="5:10" x14ac:dyDescent="0.2">
      <c r="E1486" s="128" t="str">
        <f>IF(ISBLANK(A1486),"",VLOOKUP(A1486,'Tabla de equipos'!$B$3:$D$107,3,FALSE))</f>
        <v/>
      </c>
      <c r="J1486" s="106" t="str">
        <f t="shared" si="23"/>
        <v/>
      </c>
    </row>
    <row r="1487" spans="5:10" x14ac:dyDescent="0.2">
      <c r="E1487" s="128" t="str">
        <f>IF(ISBLANK(A1487),"",VLOOKUP(A1487,'Tabla de equipos'!$B$3:$D$107,3,FALSE))</f>
        <v/>
      </c>
      <c r="J1487" s="106" t="str">
        <f t="shared" si="23"/>
        <v/>
      </c>
    </row>
    <row r="1488" spans="5:10" x14ac:dyDescent="0.2">
      <c r="E1488" s="128" t="str">
        <f>IF(ISBLANK(A1488),"",VLOOKUP(A1488,'Tabla de equipos'!$B$3:$D$107,3,FALSE))</f>
        <v/>
      </c>
      <c r="J1488" s="106" t="str">
        <f t="shared" si="23"/>
        <v/>
      </c>
    </row>
    <row r="1489" spans="5:10" x14ac:dyDescent="0.2">
      <c r="E1489" s="128" t="str">
        <f>IF(ISBLANK(A1489),"",VLOOKUP(A1489,'Tabla de equipos'!$B$3:$D$107,3,FALSE))</f>
        <v/>
      </c>
      <c r="J1489" s="106" t="str">
        <f t="shared" si="23"/>
        <v/>
      </c>
    </row>
    <row r="1490" spans="5:10" x14ac:dyDescent="0.2">
      <c r="E1490" s="128" t="str">
        <f>IF(ISBLANK(A1490),"",VLOOKUP(A1490,'Tabla de equipos'!$B$3:$D$107,3,FALSE))</f>
        <v/>
      </c>
      <c r="J1490" s="106" t="str">
        <f t="shared" si="23"/>
        <v/>
      </c>
    </row>
    <row r="1491" spans="5:10" x14ac:dyDescent="0.2">
      <c r="E1491" s="128" t="str">
        <f>IF(ISBLANK(A1491),"",VLOOKUP(A1491,'Tabla de equipos'!$B$3:$D$107,3,FALSE))</f>
        <v/>
      </c>
      <c r="J1491" s="106" t="str">
        <f t="shared" si="23"/>
        <v/>
      </c>
    </row>
    <row r="1492" spans="5:10" x14ac:dyDescent="0.2">
      <c r="E1492" s="128" t="str">
        <f>IF(ISBLANK(A1492),"",VLOOKUP(A1492,'Tabla de equipos'!$B$3:$D$107,3,FALSE))</f>
        <v/>
      </c>
      <c r="J1492" s="106" t="str">
        <f t="shared" si="23"/>
        <v/>
      </c>
    </row>
    <row r="1493" spans="5:10" x14ac:dyDescent="0.2">
      <c r="E1493" s="128" t="str">
        <f>IF(ISBLANK(A1493),"",VLOOKUP(A1493,'Tabla de equipos'!$B$3:$D$107,3,FALSE))</f>
        <v/>
      </c>
      <c r="J1493" s="106" t="str">
        <f t="shared" si="23"/>
        <v/>
      </c>
    </row>
    <row r="1494" spans="5:10" x14ac:dyDescent="0.2">
      <c r="E1494" s="128" t="str">
        <f>IF(ISBLANK(A1494),"",VLOOKUP(A1494,'Tabla de equipos'!$B$3:$D$107,3,FALSE))</f>
        <v/>
      </c>
      <c r="J1494" s="106" t="str">
        <f t="shared" si="23"/>
        <v/>
      </c>
    </row>
    <row r="1495" spans="5:10" x14ac:dyDescent="0.2">
      <c r="E1495" s="128" t="str">
        <f>IF(ISBLANK(A1495),"",VLOOKUP(A1495,'Tabla de equipos'!$B$3:$D$107,3,FALSE))</f>
        <v/>
      </c>
      <c r="J1495" s="106" t="str">
        <f t="shared" si="23"/>
        <v/>
      </c>
    </row>
    <row r="1496" spans="5:10" x14ac:dyDescent="0.2">
      <c r="E1496" s="128" t="str">
        <f>IF(ISBLANK(A1496),"",VLOOKUP(A1496,'Tabla de equipos'!$B$3:$D$107,3,FALSE))</f>
        <v/>
      </c>
      <c r="J1496" s="106" t="str">
        <f t="shared" si="23"/>
        <v/>
      </c>
    </row>
    <row r="1497" spans="5:10" x14ac:dyDescent="0.2">
      <c r="E1497" s="128" t="str">
        <f>IF(ISBLANK(A1497),"",VLOOKUP(A1497,'Tabla de equipos'!$B$3:$D$107,3,FALSE))</f>
        <v/>
      </c>
      <c r="J1497" s="106" t="str">
        <f t="shared" si="23"/>
        <v/>
      </c>
    </row>
    <row r="1498" spans="5:10" x14ac:dyDescent="0.2">
      <c r="E1498" s="128" t="str">
        <f>IF(ISBLANK(A1498),"",VLOOKUP(A1498,'Tabla de equipos'!$B$3:$D$107,3,FALSE))</f>
        <v/>
      </c>
      <c r="J1498" s="106" t="str">
        <f t="shared" si="23"/>
        <v/>
      </c>
    </row>
    <row r="1499" spans="5:10" x14ac:dyDescent="0.2">
      <c r="E1499" s="128" t="str">
        <f>IF(ISBLANK(A1499),"",VLOOKUP(A1499,'Tabla de equipos'!$B$3:$D$107,3,FALSE))</f>
        <v/>
      </c>
      <c r="J1499" s="106" t="str">
        <f t="shared" si="23"/>
        <v/>
      </c>
    </row>
    <row r="1500" spans="5:10" x14ac:dyDescent="0.2">
      <c r="E1500" s="128" t="str">
        <f>IF(ISBLANK(A1500),"",VLOOKUP(A1500,'Tabla de equipos'!$B$3:$D$107,3,FALSE))</f>
        <v/>
      </c>
      <c r="J1500" s="106" t="str">
        <f t="shared" si="23"/>
        <v/>
      </c>
    </row>
    <row r="1501" spans="5:10" x14ac:dyDescent="0.2">
      <c r="E1501" s="128" t="str">
        <f>IF(ISBLANK(A1501),"",VLOOKUP(A1501,'Tabla de equipos'!$B$3:$D$107,3,FALSE))</f>
        <v/>
      </c>
      <c r="J1501" s="106" t="str">
        <f t="shared" si="23"/>
        <v/>
      </c>
    </row>
    <row r="1502" spans="5:10" x14ac:dyDescent="0.2">
      <c r="E1502" s="128" t="str">
        <f>IF(ISBLANK(A1502),"",VLOOKUP(A1502,'Tabla de equipos'!$B$3:$D$107,3,FALSE))</f>
        <v/>
      </c>
      <c r="J1502" s="106" t="str">
        <f t="shared" si="23"/>
        <v/>
      </c>
    </row>
    <row r="1503" spans="5:10" x14ac:dyDescent="0.2">
      <c r="E1503" s="128" t="str">
        <f>IF(ISBLANK(A1503),"",VLOOKUP(A1503,'Tabla de equipos'!$B$3:$D$107,3,FALSE))</f>
        <v/>
      </c>
      <c r="J1503" s="106" t="str">
        <f t="shared" si="23"/>
        <v/>
      </c>
    </row>
    <row r="1504" spans="5:10" x14ac:dyDescent="0.2">
      <c r="E1504" s="128" t="str">
        <f>IF(ISBLANK(A1504),"",VLOOKUP(A1504,'Tabla de equipos'!$B$3:$D$107,3,FALSE))</f>
        <v/>
      </c>
      <c r="J1504" s="106" t="str">
        <f t="shared" si="23"/>
        <v/>
      </c>
    </row>
    <row r="1505" spans="5:10" x14ac:dyDescent="0.2">
      <c r="E1505" s="128" t="str">
        <f>IF(ISBLANK(A1505),"",VLOOKUP(A1505,'Tabla de equipos'!$B$3:$D$107,3,FALSE))</f>
        <v/>
      </c>
      <c r="J1505" s="106" t="str">
        <f t="shared" si="23"/>
        <v/>
      </c>
    </row>
    <row r="1506" spans="5:10" x14ac:dyDescent="0.2">
      <c r="E1506" s="128" t="str">
        <f>IF(ISBLANK(A1506),"",VLOOKUP(A1506,'Tabla de equipos'!$B$3:$D$107,3,FALSE))</f>
        <v/>
      </c>
      <c r="J1506" s="106" t="str">
        <f t="shared" si="23"/>
        <v/>
      </c>
    </row>
    <row r="1507" spans="5:10" x14ac:dyDescent="0.2">
      <c r="E1507" s="128" t="str">
        <f>IF(ISBLANK(A1507),"",VLOOKUP(A1507,'Tabla de equipos'!$B$3:$D$107,3,FALSE))</f>
        <v/>
      </c>
      <c r="J1507" s="106" t="str">
        <f t="shared" si="23"/>
        <v/>
      </c>
    </row>
    <row r="1508" spans="5:10" x14ac:dyDescent="0.2">
      <c r="E1508" s="128" t="str">
        <f>IF(ISBLANK(A1508),"",VLOOKUP(A1508,'Tabla de equipos'!$B$3:$D$107,3,FALSE))</f>
        <v/>
      </c>
      <c r="J1508" s="106" t="str">
        <f t="shared" si="23"/>
        <v/>
      </c>
    </row>
    <row r="1509" spans="5:10" x14ac:dyDescent="0.2">
      <c r="E1509" s="128" t="str">
        <f>IF(ISBLANK(A1509),"",VLOOKUP(A1509,'Tabla de equipos'!$B$3:$D$107,3,FALSE))</f>
        <v/>
      </c>
      <c r="J1509" s="106" t="str">
        <f t="shared" si="23"/>
        <v/>
      </c>
    </row>
    <row r="1510" spans="5:10" x14ac:dyDescent="0.2">
      <c r="E1510" s="128" t="str">
        <f>IF(ISBLANK(A1510),"",VLOOKUP(A1510,'Tabla de equipos'!$B$3:$D$107,3,FALSE))</f>
        <v/>
      </c>
      <c r="J1510" s="106" t="str">
        <f t="shared" si="23"/>
        <v/>
      </c>
    </row>
    <row r="1511" spans="5:10" x14ac:dyDescent="0.2">
      <c r="E1511" s="128" t="str">
        <f>IF(ISBLANK(A1511),"",VLOOKUP(A1511,'Tabla de equipos'!$B$3:$D$107,3,FALSE))</f>
        <v/>
      </c>
      <c r="J1511" s="106" t="str">
        <f t="shared" si="23"/>
        <v/>
      </c>
    </row>
    <row r="1512" spans="5:10" x14ac:dyDescent="0.2">
      <c r="E1512" s="128" t="str">
        <f>IF(ISBLANK(A1512),"",VLOOKUP(A1512,'Tabla de equipos'!$B$3:$D$107,3,FALSE))</f>
        <v/>
      </c>
      <c r="J1512" s="106" t="str">
        <f t="shared" si="23"/>
        <v/>
      </c>
    </row>
    <row r="1513" spans="5:10" x14ac:dyDescent="0.2">
      <c r="E1513" s="128" t="str">
        <f>IF(ISBLANK(A1513),"",VLOOKUP(A1513,'Tabla de equipos'!$B$3:$D$107,3,FALSE))</f>
        <v/>
      </c>
      <c r="J1513" s="106" t="str">
        <f t="shared" si="23"/>
        <v/>
      </c>
    </row>
    <row r="1514" spans="5:10" x14ac:dyDescent="0.2">
      <c r="E1514" s="128" t="str">
        <f>IF(ISBLANK(A1514),"",VLOOKUP(A1514,'Tabla de equipos'!$B$3:$D$107,3,FALSE))</f>
        <v/>
      </c>
      <c r="J1514" s="106" t="str">
        <f t="shared" si="23"/>
        <v/>
      </c>
    </row>
    <row r="1515" spans="5:10" x14ac:dyDescent="0.2">
      <c r="E1515" s="128" t="str">
        <f>IF(ISBLANK(A1515),"",VLOOKUP(A1515,'Tabla de equipos'!$B$3:$D$107,3,FALSE))</f>
        <v/>
      </c>
      <c r="J1515" s="106" t="str">
        <f t="shared" si="23"/>
        <v/>
      </c>
    </row>
    <row r="1516" spans="5:10" x14ac:dyDescent="0.2">
      <c r="E1516" s="128" t="str">
        <f>IF(ISBLANK(A1516),"",VLOOKUP(A1516,'Tabla de equipos'!$B$3:$D$107,3,FALSE))</f>
        <v/>
      </c>
      <c r="J1516" s="106" t="str">
        <f t="shared" si="23"/>
        <v/>
      </c>
    </row>
    <row r="1517" spans="5:10" x14ac:dyDescent="0.2">
      <c r="E1517" s="128" t="str">
        <f>IF(ISBLANK(A1517),"",VLOOKUP(A1517,'Tabla de equipos'!$B$3:$D$107,3,FALSE))</f>
        <v/>
      </c>
      <c r="J1517" s="106" t="str">
        <f t="shared" si="23"/>
        <v/>
      </c>
    </row>
    <row r="1518" spans="5:10" x14ac:dyDescent="0.2">
      <c r="E1518" s="128" t="str">
        <f>IF(ISBLANK(A1518),"",VLOOKUP(A1518,'Tabla de equipos'!$B$3:$D$107,3,FALSE))</f>
        <v/>
      </c>
      <c r="J1518" s="106" t="str">
        <f t="shared" si="23"/>
        <v/>
      </c>
    </row>
    <row r="1519" spans="5:10" x14ac:dyDescent="0.2">
      <c r="E1519" s="128" t="str">
        <f>IF(ISBLANK(A1519),"",VLOOKUP(A1519,'Tabla de equipos'!$B$3:$D$107,3,FALSE))</f>
        <v/>
      </c>
      <c r="J1519" s="106" t="str">
        <f t="shared" si="23"/>
        <v/>
      </c>
    </row>
    <row r="1520" spans="5:10" x14ac:dyDescent="0.2">
      <c r="E1520" s="128" t="str">
        <f>IF(ISBLANK(A1520),"",VLOOKUP(A1520,'Tabla de equipos'!$B$3:$D$107,3,FALSE))</f>
        <v/>
      </c>
      <c r="J1520" s="106" t="str">
        <f t="shared" si="23"/>
        <v/>
      </c>
    </row>
    <row r="1521" spans="5:10" x14ac:dyDescent="0.2">
      <c r="E1521" s="128" t="str">
        <f>IF(ISBLANK(A1521),"",VLOOKUP(A1521,'Tabla de equipos'!$B$3:$D$107,3,FALSE))</f>
        <v/>
      </c>
      <c r="J1521" s="106" t="str">
        <f t="shared" si="23"/>
        <v/>
      </c>
    </row>
    <row r="1522" spans="5:10" x14ac:dyDescent="0.2">
      <c r="E1522" s="128" t="str">
        <f>IF(ISBLANK(A1522),"",VLOOKUP(A1522,'Tabla de equipos'!$B$3:$D$107,3,FALSE))</f>
        <v/>
      </c>
      <c r="J1522" s="106" t="str">
        <f t="shared" si="23"/>
        <v/>
      </c>
    </row>
    <row r="1523" spans="5:10" x14ac:dyDescent="0.2">
      <c r="E1523" s="128" t="str">
        <f>IF(ISBLANK(A1523),"",VLOOKUP(A1523,'Tabla de equipos'!$B$3:$D$107,3,FALSE))</f>
        <v/>
      </c>
      <c r="J1523" s="106" t="str">
        <f t="shared" si="23"/>
        <v/>
      </c>
    </row>
    <row r="1524" spans="5:10" x14ac:dyDescent="0.2">
      <c r="E1524" s="128" t="str">
        <f>IF(ISBLANK(A1524),"",VLOOKUP(A1524,'Tabla de equipos'!$B$3:$D$107,3,FALSE))</f>
        <v/>
      </c>
      <c r="J1524" s="106" t="str">
        <f t="shared" si="23"/>
        <v/>
      </c>
    </row>
    <row r="1525" spans="5:10" x14ac:dyDescent="0.2">
      <c r="E1525" s="128" t="str">
        <f>IF(ISBLANK(A1525),"",VLOOKUP(A1525,'Tabla de equipos'!$B$3:$D$107,3,FALSE))</f>
        <v/>
      </c>
      <c r="J1525" s="106" t="str">
        <f t="shared" si="23"/>
        <v/>
      </c>
    </row>
    <row r="1526" spans="5:10" x14ac:dyDescent="0.2">
      <c r="E1526" s="128" t="str">
        <f>IF(ISBLANK(A1526),"",VLOOKUP(A1526,'Tabla de equipos'!$B$3:$D$107,3,FALSE))</f>
        <v/>
      </c>
      <c r="J1526" s="106" t="str">
        <f t="shared" si="23"/>
        <v/>
      </c>
    </row>
    <row r="1527" spans="5:10" x14ac:dyDescent="0.2">
      <c r="E1527" s="128" t="str">
        <f>IF(ISBLANK(A1527),"",VLOOKUP(A1527,'Tabla de equipos'!$B$3:$D$107,3,FALSE))</f>
        <v/>
      </c>
      <c r="J1527" s="106" t="str">
        <f t="shared" si="23"/>
        <v/>
      </c>
    </row>
    <row r="1528" spans="5:10" x14ac:dyDescent="0.2">
      <c r="E1528" s="128" t="str">
        <f>IF(ISBLANK(A1528),"",VLOOKUP(A1528,'Tabla de equipos'!$B$3:$D$107,3,FALSE))</f>
        <v/>
      </c>
      <c r="J1528" s="106" t="str">
        <f t="shared" si="23"/>
        <v/>
      </c>
    </row>
    <row r="1529" spans="5:10" x14ac:dyDescent="0.2">
      <c r="E1529" s="128" t="str">
        <f>IF(ISBLANK(A1529),"",VLOOKUP(A1529,'Tabla de equipos'!$B$3:$D$107,3,FALSE))</f>
        <v/>
      </c>
      <c r="J1529" s="106" t="str">
        <f t="shared" si="23"/>
        <v/>
      </c>
    </row>
    <row r="1530" spans="5:10" x14ac:dyDescent="0.2">
      <c r="E1530" s="128" t="str">
        <f>IF(ISBLANK(A1530),"",VLOOKUP(A1530,'Tabla de equipos'!$B$3:$D$107,3,FALSE))</f>
        <v/>
      </c>
      <c r="J1530" s="106" t="str">
        <f t="shared" si="23"/>
        <v/>
      </c>
    </row>
    <row r="1531" spans="5:10" x14ac:dyDescent="0.2">
      <c r="E1531" s="128" t="str">
        <f>IF(ISBLANK(A1531),"",VLOOKUP(A1531,'Tabla de equipos'!$B$3:$D$107,3,FALSE))</f>
        <v/>
      </c>
      <c r="J1531" s="106" t="str">
        <f t="shared" si="23"/>
        <v/>
      </c>
    </row>
    <row r="1532" spans="5:10" x14ac:dyDescent="0.2">
      <c r="E1532" s="128" t="str">
        <f>IF(ISBLANK(A1532),"",VLOOKUP(A1532,'Tabla de equipos'!$B$3:$D$107,3,FALSE))</f>
        <v/>
      </c>
      <c r="J1532" s="106" t="str">
        <f t="shared" si="23"/>
        <v/>
      </c>
    </row>
    <row r="1533" spans="5:10" x14ac:dyDescent="0.2">
      <c r="E1533" s="128" t="str">
        <f>IF(ISBLANK(A1533),"",VLOOKUP(A1533,'Tabla de equipos'!$B$3:$D$107,3,FALSE))</f>
        <v/>
      </c>
      <c r="J1533" s="106" t="str">
        <f t="shared" si="23"/>
        <v/>
      </c>
    </row>
    <row r="1534" spans="5:10" x14ac:dyDescent="0.2">
      <c r="E1534" s="128" t="str">
        <f>IF(ISBLANK(A1534),"",VLOOKUP(A1534,'Tabla de equipos'!$B$3:$D$107,3,FALSE))</f>
        <v/>
      </c>
      <c r="J1534" s="106" t="str">
        <f t="shared" si="23"/>
        <v/>
      </c>
    </row>
    <row r="1535" spans="5:10" x14ac:dyDescent="0.2">
      <c r="E1535" s="128" t="str">
        <f>IF(ISBLANK(A1535),"",VLOOKUP(A1535,'Tabla de equipos'!$B$3:$D$107,3,FALSE))</f>
        <v/>
      </c>
      <c r="J1535" s="106" t="str">
        <f t="shared" si="23"/>
        <v/>
      </c>
    </row>
    <row r="1536" spans="5:10" x14ac:dyDescent="0.2">
      <c r="E1536" s="128" t="str">
        <f>IF(ISBLANK(A1536),"",VLOOKUP(A1536,'Tabla de equipos'!$B$3:$D$107,3,FALSE))</f>
        <v/>
      </c>
      <c r="J1536" s="106" t="str">
        <f t="shared" si="23"/>
        <v/>
      </c>
    </row>
    <row r="1537" spans="5:10" x14ac:dyDescent="0.2">
      <c r="E1537" s="128" t="str">
        <f>IF(ISBLANK(A1537),"",VLOOKUP(A1537,'Tabla de equipos'!$B$3:$D$107,3,FALSE))</f>
        <v/>
      </c>
      <c r="J1537" s="106" t="str">
        <f t="shared" si="23"/>
        <v/>
      </c>
    </row>
    <row r="1538" spans="5:10" x14ac:dyDescent="0.2">
      <c r="E1538" s="128" t="str">
        <f>IF(ISBLANK(A1538),"",VLOOKUP(A1538,'Tabla de equipos'!$B$3:$D$107,3,FALSE))</f>
        <v/>
      </c>
      <c r="J1538" s="106" t="str">
        <f t="shared" si="23"/>
        <v/>
      </c>
    </row>
    <row r="1539" spans="5:10" x14ac:dyDescent="0.2">
      <c r="E1539" s="128" t="str">
        <f>IF(ISBLANK(A1539),"",VLOOKUP(A1539,'Tabla de equipos'!$B$3:$D$107,3,FALSE))</f>
        <v/>
      </c>
      <c r="J1539" s="106" t="str">
        <f t="shared" si="23"/>
        <v/>
      </c>
    </row>
    <row r="1540" spans="5:10" x14ac:dyDescent="0.2">
      <c r="E1540" s="128" t="str">
        <f>IF(ISBLANK(A1540),"",VLOOKUP(A1540,'Tabla de equipos'!$B$3:$D$107,3,FALSE))</f>
        <v/>
      </c>
      <c r="J1540" s="106" t="str">
        <f t="shared" si="23"/>
        <v/>
      </c>
    </row>
    <row r="1541" spans="5:10" x14ac:dyDescent="0.2">
      <c r="E1541" s="128" t="str">
        <f>IF(ISBLANK(A1541),"",VLOOKUP(A1541,'Tabla de equipos'!$B$3:$D$107,3,FALSE))</f>
        <v/>
      </c>
      <c r="J1541" s="106" t="str">
        <f t="shared" ref="J1541:J1604" si="24">IF(AND(A1541="",G1541=0),"",IF(AND(G1541&gt;0,A1541=""),"Falta elegir equipo/producto",IF(AND(A1541&lt;&gt;"",G1541=""),"falta incluir unidades",IF(AND(A1541&lt;&gt;"",G1541&gt;0,B1541=""),"Falta incluir Tipo de Exceptuación",IF(AND(A1541&lt;&gt;"",B1541&lt;&gt;"",C1541="",G1541&gt;0),"Falta Incluir Nombre del Beneficiario","No olvidar adjuntar factura de la exceptuación")))))</f>
        <v/>
      </c>
    </row>
    <row r="1542" spans="5:10" x14ac:dyDescent="0.2">
      <c r="E1542" s="128" t="str">
        <f>IF(ISBLANK(A1542),"",VLOOKUP(A1542,'Tabla de equipos'!$B$3:$D$107,3,FALSE))</f>
        <v/>
      </c>
      <c r="J1542" s="106" t="str">
        <f t="shared" si="24"/>
        <v/>
      </c>
    </row>
    <row r="1543" spans="5:10" x14ac:dyDescent="0.2">
      <c r="E1543" s="128" t="str">
        <f>IF(ISBLANK(A1543),"",VLOOKUP(A1543,'Tabla de equipos'!$B$3:$D$107,3,FALSE))</f>
        <v/>
      </c>
      <c r="J1543" s="106" t="str">
        <f t="shared" si="24"/>
        <v/>
      </c>
    </row>
    <row r="1544" spans="5:10" x14ac:dyDescent="0.2">
      <c r="E1544" s="128" t="str">
        <f>IF(ISBLANK(A1544),"",VLOOKUP(A1544,'Tabla de equipos'!$B$3:$D$107,3,FALSE))</f>
        <v/>
      </c>
      <c r="J1544" s="106" t="str">
        <f t="shared" si="24"/>
        <v/>
      </c>
    </row>
    <row r="1545" spans="5:10" x14ac:dyDescent="0.2">
      <c r="E1545" s="128" t="str">
        <f>IF(ISBLANK(A1545),"",VLOOKUP(A1545,'Tabla de equipos'!$B$3:$D$107,3,FALSE))</f>
        <v/>
      </c>
      <c r="J1545" s="106" t="str">
        <f t="shared" si="24"/>
        <v/>
      </c>
    </row>
    <row r="1546" spans="5:10" x14ac:dyDescent="0.2">
      <c r="E1546" s="128" t="str">
        <f>IF(ISBLANK(A1546),"",VLOOKUP(A1546,'Tabla de equipos'!$B$3:$D$107,3,FALSE))</f>
        <v/>
      </c>
      <c r="J1546" s="106" t="str">
        <f t="shared" si="24"/>
        <v/>
      </c>
    </row>
    <row r="1547" spans="5:10" x14ac:dyDescent="0.2">
      <c r="E1547" s="128" t="str">
        <f>IF(ISBLANK(A1547),"",VLOOKUP(A1547,'Tabla de equipos'!$B$3:$D$107,3,FALSE))</f>
        <v/>
      </c>
      <c r="J1547" s="106" t="str">
        <f t="shared" si="24"/>
        <v/>
      </c>
    </row>
    <row r="1548" spans="5:10" x14ac:dyDescent="0.2">
      <c r="E1548" s="128" t="str">
        <f>IF(ISBLANK(A1548),"",VLOOKUP(A1548,'Tabla de equipos'!$B$3:$D$107,3,FALSE))</f>
        <v/>
      </c>
      <c r="J1548" s="106" t="str">
        <f t="shared" si="24"/>
        <v/>
      </c>
    </row>
    <row r="1549" spans="5:10" x14ac:dyDescent="0.2">
      <c r="E1549" s="128" t="str">
        <f>IF(ISBLANK(A1549),"",VLOOKUP(A1549,'Tabla de equipos'!$B$3:$D$107,3,FALSE))</f>
        <v/>
      </c>
      <c r="J1549" s="106" t="str">
        <f t="shared" si="24"/>
        <v/>
      </c>
    </row>
    <row r="1550" spans="5:10" x14ac:dyDescent="0.2">
      <c r="E1550" s="128" t="str">
        <f>IF(ISBLANK(A1550),"",VLOOKUP(A1550,'Tabla de equipos'!$B$3:$D$107,3,FALSE))</f>
        <v/>
      </c>
      <c r="J1550" s="106" t="str">
        <f t="shared" si="24"/>
        <v/>
      </c>
    </row>
    <row r="1551" spans="5:10" x14ac:dyDescent="0.2">
      <c r="E1551" s="128" t="str">
        <f>IF(ISBLANK(A1551),"",VLOOKUP(A1551,'Tabla de equipos'!$B$3:$D$107,3,FALSE))</f>
        <v/>
      </c>
      <c r="J1551" s="106" t="str">
        <f t="shared" si="24"/>
        <v/>
      </c>
    </row>
    <row r="1552" spans="5:10" x14ac:dyDescent="0.2">
      <c r="E1552" s="128" t="str">
        <f>IF(ISBLANK(A1552),"",VLOOKUP(A1552,'Tabla de equipos'!$B$3:$D$107,3,FALSE))</f>
        <v/>
      </c>
      <c r="J1552" s="106" t="str">
        <f t="shared" si="24"/>
        <v/>
      </c>
    </row>
    <row r="1553" spans="5:10" x14ac:dyDescent="0.2">
      <c r="E1553" s="128" t="str">
        <f>IF(ISBLANK(A1553),"",VLOOKUP(A1553,'Tabla de equipos'!$B$3:$D$107,3,FALSE))</f>
        <v/>
      </c>
      <c r="J1553" s="106" t="str">
        <f t="shared" si="24"/>
        <v/>
      </c>
    </row>
    <row r="1554" spans="5:10" x14ac:dyDescent="0.2">
      <c r="E1554" s="128" t="str">
        <f>IF(ISBLANK(A1554),"",VLOOKUP(A1554,'Tabla de equipos'!$B$3:$D$107,3,FALSE))</f>
        <v/>
      </c>
      <c r="J1554" s="106" t="str">
        <f t="shared" si="24"/>
        <v/>
      </c>
    </row>
    <row r="1555" spans="5:10" x14ac:dyDescent="0.2">
      <c r="E1555" s="128" t="str">
        <f>IF(ISBLANK(A1555),"",VLOOKUP(A1555,'Tabla de equipos'!$B$3:$D$107,3,FALSE))</f>
        <v/>
      </c>
      <c r="J1555" s="106" t="str">
        <f t="shared" si="24"/>
        <v/>
      </c>
    </row>
    <row r="1556" spans="5:10" x14ac:dyDescent="0.2">
      <c r="E1556" s="128" t="str">
        <f>IF(ISBLANK(A1556),"",VLOOKUP(A1556,'Tabla de equipos'!$B$3:$D$107,3,FALSE))</f>
        <v/>
      </c>
      <c r="J1556" s="106" t="str">
        <f t="shared" si="24"/>
        <v/>
      </c>
    </row>
    <row r="1557" spans="5:10" x14ac:dyDescent="0.2">
      <c r="E1557" s="128" t="str">
        <f>IF(ISBLANK(A1557),"",VLOOKUP(A1557,'Tabla de equipos'!$B$3:$D$107,3,FALSE))</f>
        <v/>
      </c>
      <c r="J1557" s="106" t="str">
        <f t="shared" si="24"/>
        <v/>
      </c>
    </row>
    <row r="1558" spans="5:10" x14ac:dyDescent="0.2">
      <c r="E1558" s="128" t="str">
        <f>IF(ISBLANK(A1558),"",VLOOKUP(A1558,'Tabla de equipos'!$B$3:$D$107,3,FALSE))</f>
        <v/>
      </c>
      <c r="J1558" s="106" t="str">
        <f t="shared" si="24"/>
        <v/>
      </c>
    </row>
    <row r="1559" spans="5:10" x14ac:dyDescent="0.2">
      <c r="E1559" s="128" t="str">
        <f>IF(ISBLANK(A1559),"",VLOOKUP(A1559,'Tabla de equipos'!$B$3:$D$107,3,FALSE))</f>
        <v/>
      </c>
      <c r="J1559" s="106" t="str">
        <f t="shared" si="24"/>
        <v/>
      </c>
    </row>
    <row r="1560" spans="5:10" x14ac:dyDescent="0.2">
      <c r="E1560" s="128" t="str">
        <f>IF(ISBLANK(A1560),"",VLOOKUP(A1560,'Tabla de equipos'!$B$3:$D$107,3,FALSE))</f>
        <v/>
      </c>
      <c r="J1560" s="106" t="str">
        <f t="shared" si="24"/>
        <v/>
      </c>
    </row>
    <row r="1561" spans="5:10" x14ac:dyDescent="0.2">
      <c r="E1561" s="128" t="str">
        <f>IF(ISBLANK(A1561),"",VLOOKUP(A1561,'Tabla de equipos'!$B$3:$D$107,3,FALSE))</f>
        <v/>
      </c>
      <c r="J1561" s="106" t="str">
        <f t="shared" si="24"/>
        <v/>
      </c>
    </row>
    <row r="1562" spans="5:10" x14ac:dyDescent="0.2">
      <c r="E1562" s="128" t="str">
        <f>IF(ISBLANK(A1562),"",VLOOKUP(A1562,'Tabla de equipos'!$B$3:$D$107,3,FALSE))</f>
        <v/>
      </c>
      <c r="J1562" s="106" t="str">
        <f t="shared" si="24"/>
        <v/>
      </c>
    </row>
    <row r="1563" spans="5:10" x14ac:dyDescent="0.2">
      <c r="E1563" s="128" t="str">
        <f>IF(ISBLANK(A1563),"",VLOOKUP(A1563,'Tabla de equipos'!$B$3:$D$107,3,FALSE))</f>
        <v/>
      </c>
      <c r="J1563" s="106" t="str">
        <f t="shared" si="24"/>
        <v/>
      </c>
    </row>
    <row r="1564" spans="5:10" x14ac:dyDescent="0.2">
      <c r="E1564" s="128" t="str">
        <f>IF(ISBLANK(A1564),"",VLOOKUP(A1564,'Tabla de equipos'!$B$3:$D$107,3,FALSE))</f>
        <v/>
      </c>
      <c r="J1564" s="106" t="str">
        <f t="shared" si="24"/>
        <v/>
      </c>
    </row>
    <row r="1565" spans="5:10" x14ac:dyDescent="0.2">
      <c r="E1565" s="128" t="str">
        <f>IF(ISBLANK(A1565),"",VLOOKUP(A1565,'Tabla de equipos'!$B$3:$D$107,3,FALSE))</f>
        <v/>
      </c>
      <c r="J1565" s="106" t="str">
        <f t="shared" si="24"/>
        <v/>
      </c>
    </row>
    <row r="1566" spans="5:10" x14ac:dyDescent="0.2">
      <c r="E1566" s="128" t="str">
        <f>IF(ISBLANK(A1566),"",VLOOKUP(A1566,'Tabla de equipos'!$B$3:$D$107,3,FALSE))</f>
        <v/>
      </c>
      <c r="J1566" s="106" t="str">
        <f t="shared" si="24"/>
        <v/>
      </c>
    </row>
    <row r="1567" spans="5:10" x14ac:dyDescent="0.2">
      <c r="E1567" s="128" t="str">
        <f>IF(ISBLANK(A1567),"",VLOOKUP(A1567,'Tabla de equipos'!$B$3:$D$107,3,FALSE))</f>
        <v/>
      </c>
      <c r="J1567" s="106" t="str">
        <f t="shared" si="24"/>
        <v/>
      </c>
    </row>
    <row r="1568" spans="5:10" x14ac:dyDescent="0.2">
      <c r="E1568" s="128" t="str">
        <f>IF(ISBLANK(A1568),"",VLOOKUP(A1568,'Tabla de equipos'!$B$3:$D$107,3,FALSE))</f>
        <v/>
      </c>
      <c r="J1568" s="106" t="str">
        <f t="shared" si="24"/>
        <v/>
      </c>
    </row>
    <row r="1569" spans="5:10" x14ac:dyDescent="0.2">
      <c r="E1569" s="128" t="str">
        <f>IF(ISBLANK(A1569),"",VLOOKUP(A1569,'Tabla de equipos'!$B$3:$D$107,3,FALSE))</f>
        <v/>
      </c>
      <c r="J1569" s="106" t="str">
        <f t="shared" si="24"/>
        <v/>
      </c>
    </row>
    <row r="1570" spans="5:10" x14ac:dyDescent="0.2">
      <c r="E1570" s="128" t="str">
        <f>IF(ISBLANK(A1570),"",VLOOKUP(A1570,'Tabla de equipos'!$B$3:$D$107,3,FALSE))</f>
        <v/>
      </c>
      <c r="J1570" s="106" t="str">
        <f t="shared" si="24"/>
        <v/>
      </c>
    </row>
    <row r="1571" spans="5:10" x14ac:dyDescent="0.2">
      <c r="E1571" s="128" t="str">
        <f>IF(ISBLANK(A1571),"",VLOOKUP(A1571,'Tabla de equipos'!$B$3:$D$107,3,FALSE))</f>
        <v/>
      </c>
      <c r="J1571" s="106" t="str">
        <f t="shared" si="24"/>
        <v/>
      </c>
    </row>
    <row r="1572" spans="5:10" x14ac:dyDescent="0.2">
      <c r="E1572" s="128" t="str">
        <f>IF(ISBLANK(A1572),"",VLOOKUP(A1572,'Tabla de equipos'!$B$3:$D$107,3,FALSE))</f>
        <v/>
      </c>
      <c r="J1572" s="106" t="str">
        <f t="shared" si="24"/>
        <v/>
      </c>
    </row>
    <row r="1573" spans="5:10" x14ac:dyDescent="0.2">
      <c r="E1573" s="128" t="str">
        <f>IF(ISBLANK(A1573),"",VLOOKUP(A1573,'Tabla de equipos'!$B$3:$D$107,3,FALSE))</f>
        <v/>
      </c>
      <c r="J1573" s="106" t="str">
        <f t="shared" si="24"/>
        <v/>
      </c>
    </row>
    <row r="1574" spans="5:10" x14ac:dyDescent="0.2">
      <c r="E1574" s="128" t="str">
        <f>IF(ISBLANK(A1574),"",VLOOKUP(A1574,'Tabla de equipos'!$B$3:$D$107,3,FALSE))</f>
        <v/>
      </c>
      <c r="J1574" s="106" t="str">
        <f t="shared" si="24"/>
        <v/>
      </c>
    </row>
    <row r="1575" spans="5:10" x14ac:dyDescent="0.2">
      <c r="E1575" s="128" t="str">
        <f>IF(ISBLANK(A1575),"",VLOOKUP(A1575,'Tabla de equipos'!$B$3:$D$107,3,FALSE))</f>
        <v/>
      </c>
      <c r="J1575" s="106" t="str">
        <f t="shared" si="24"/>
        <v/>
      </c>
    </row>
    <row r="1576" spans="5:10" x14ac:dyDescent="0.2">
      <c r="E1576" s="128" t="str">
        <f>IF(ISBLANK(A1576),"",VLOOKUP(A1576,'Tabla de equipos'!$B$3:$D$107,3,FALSE))</f>
        <v/>
      </c>
      <c r="J1576" s="106" t="str">
        <f t="shared" si="24"/>
        <v/>
      </c>
    </row>
    <row r="1577" spans="5:10" x14ac:dyDescent="0.2">
      <c r="E1577" s="128" t="str">
        <f>IF(ISBLANK(A1577),"",VLOOKUP(A1577,'Tabla de equipos'!$B$3:$D$107,3,FALSE))</f>
        <v/>
      </c>
      <c r="J1577" s="106" t="str">
        <f t="shared" si="24"/>
        <v/>
      </c>
    </row>
    <row r="1578" spans="5:10" x14ac:dyDescent="0.2">
      <c r="E1578" s="128" t="str">
        <f>IF(ISBLANK(A1578),"",VLOOKUP(A1578,'Tabla de equipos'!$B$3:$D$107,3,FALSE))</f>
        <v/>
      </c>
      <c r="J1578" s="106" t="str">
        <f t="shared" si="24"/>
        <v/>
      </c>
    </row>
    <row r="1579" spans="5:10" x14ac:dyDescent="0.2">
      <c r="E1579" s="128" t="str">
        <f>IF(ISBLANK(A1579),"",VLOOKUP(A1579,'Tabla de equipos'!$B$3:$D$107,3,FALSE))</f>
        <v/>
      </c>
      <c r="J1579" s="106" t="str">
        <f t="shared" si="24"/>
        <v/>
      </c>
    </row>
    <row r="1580" spans="5:10" x14ac:dyDescent="0.2">
      <c r="E1580" s="128" t="str">
        <f>IF(ISBLANK(A1580),"",VLOOKUP(A1580,'Tabla de equipos'!$B$3:$D$107,3,FALSE))</f>
        <v/>
      </c>
      <c r="J1580" s="106" t="str">
        <f t="shared" si="24"/>
        <v/>
      </c>
    </row>
    <row r="1581" spans="5:10" x14ac:dyDescent="0.2">
      <c r="E1581" s="128" t="str">
        <f>IF(ISBLANK(A1581),"",VLOOKUP(A1581,'Tabla de equipos'!$B$3:$D$107,3,FALSE))</f>
        <v/>
      </c>
      <c r="J1581" s="106" t="str">
        <f t="shared" si="24"/>
        <v/>
      </c>
    </row>
    <row r="1582" spans="5:10" x14ac:dyDescent="0.2">
      <c r="E1582" s="128" t="str">
        <f>IF(ISBLANK(A1582),"",VLOOKUP(A1582,'Tabla de equipos'!$B$3:$D$107,3,FALSE))</f>
        <v/>
      </c>
      <c r="J1582" s="106" t="str">
        <f t="shared" si="24"/>
        <v/>
      </c>
    </row>
    <row r="1583" spans="5:10" x14ac:dyDescent="0.2">
      <c r="E1583" s="128" t="str">
        <f>IF(ISBLANK(A1583),"",VLOOKUP(A1583,'Tabla de equipos'!$B$3:$D$107,3,FALSE))</f>
        <v/>
      </c>
      <c r="J1583" s="106" t="str">
        <f t="shared" si="24"/>
        <v/>
      </c>
    </row>
    <row r="1584" spans="5:10" x14ac:dyDescent="0.2">
      <c r="E1584" s="128" t="str">
        <f>IF(ISBLANK(A1584),"",VLOOKUP(A1584,'Tabla de equipos'!$B$3:$D$107,3,FALSE))</f>
        <v/>
      </c>
      <c r="J1584" s="106" t="str">
        <f t="shared" si="24"/>
        <v/>
      </c>
    </row>
    <row r="1585" spans="5:10" x14ac:dyDescent="0.2">
      <c r="E1585" s="128" t="str">
        <f>IF(ISBLANK(A1585),"",VLOOKUP(A1585,'Tabla de equipos'!$B$3:$D$107,3,FALSE))</f>
        <v/>
      </c>
      <c r="J1585" s="106" t="str">
        <f t="shared" si="24"/>
        <v/>
      </c>
    </row>
    <row r="1586" spans="5:10" x14ac:dyDescent="0.2">
      <c r="E1586" s="128" t="str">
        <f>IF(ISBLANK(A1586),"",VLOOKUP(A1586,'Tabla de equipos'!$B$3:$D$107,3,FALSE))</f>
        <v/>
      </c>
      <c r="J1586" s="106" t="str">
        <f t="shared" si="24"/>
        <v/>
      </c>
    </row>
    <row r="1587" spans="5:10" x14ac:dyDescent="0.2">
      <c r="E1587" s="128" t="str">
        <f>IF(ISBLANK(A1587),"",VLOOKUP(A1587,'Tabla de equipos'!$B$3:$D$107,3,FALSE))</f>
        <v/>
      </c>
      <c r="J1587" s="106" t="str">
        <f t="shared" si="24"/>
        <v/>
      </c>
    </row>
    <row r="1588" spans="5:10" x14ac:dyDescent="0.2">
      <c r="E1588" s="128" t="str">
        <f>IF(ISBLANK(A1588),"",VLOOKUP(A1588,'Tabla de equipos'!$B$3:$D$107,3,FALSE))</f>
        <v/>
      </c>
      <c r="J1588" s="106" t="str">
        <f t="shared" si="24"/>
        <v/>
      </c>
    </row>
    <row r="1589" spans="5:10" x14ac:dyDescent="0.2">
      <c r="E1589" s="128" t="str">
        <f>IF(ISBLANK(A1589),"",VLOOKUP(A1589,'Tabla de equipos'!$B$3:$D$107,3,FALSE))</f>
        <v/>
      </c>
      <c r="J1589" s="106" t="str">
        <f t="shared" si="24"/>
        <v/>
      </c>
    </row>
    <row r="1590" spans="5:10" x14ac:dyDescent="0.2">
      <c r="E1590" s="128" t="str">
        <f>IF(ISBLANK(A1590),"",VLOOKUP(A1590,'Tabla de equipos'!$B$3:$D$107,3,FALSE))</f>
        <v/>
      </c>
      <c r="J1590" s="106" t="str">
        <f t="shared" si="24"/>
        <v/>
      </c>
    </row>
    <row r="1591" spans="5:10" x14ac:dyDescent="0.2">
      <c r="E1591" s="128" t="str">
        <f>IF(ISBLANK(A1591),"",VLOOKUP(A1591,'Tabla de equipos'!$B$3:$D$107,3,FALSE))</f>
        <v/>
      </c>
      <c r="J1591" s="106" t="str">
        <f t="shared" si="24"/>
        <v/>
      </c>
    </row>
    <row r="1592" spans="5:10" x14ac:dyDescent="0.2">
      <c r="E1592" s="128" t="str">
        <f>IF(ISBLANK(A1592),"",VLOOKUP(A1592,'Tabla de equipos'!$B$3:$D$107,3,FALSE))</f>
        <v/>
      </c>
      <c r="J1592" s="106" t="str">
        <f t="shared" si="24"/>
        <v/>
      </c>
    </row>
    <row r="1593" spans="5:10" x14ac:dyDescent="0.2">
      <c r="E1593" s="128" t="str">
        <f>IF(ISBLANK(A1593),"",VLOOKUP(A1593,'Tabla de equipos'!$B$3:$D$107,3,FALSE))</f>
        <v/>
      </c>
      <c r="J1593" s="106" t="str">
        <f t="shared" si="24"/>
        <v/>
      </c>
    </row>
    <row r="1594" spans="5:10" x14ac:dyDescent="0.2">
      <c r="E1594" s="128" t="str">
        <f>IF(ISBLANK(A1594),"",VLOOKUP(A1594,'Tabla de equipos'!$B$3:$D$107,3,FALSE))</f>
        <v/>
      </c>
      <c r="J1594" s="106" t="str">
        <f t="shared" si="24"/>
        <v/>
      </c>
    </row>
    <row r="1595" spans="5:10" x14ac:dyDescent="0.2">
      <c r="E1595" s="128" t="str">
        <f>IF(ISBLANK(A1595),"",VLOOKUP(A1595,'Tabla de equipos'!$B$3:$D$107,3,FALSE))</f>
        <v/>
      </c>
      <c r="J1595" s="106" t="str">
        <f t="shared" si="24"/>
        <v/>
      </c>
    </row>
    <row r="1596" spans="5:10" x14ac:dyDescent="0.2">
      <c r="E1596" s="128" t="str">
        <f>IF(ISBLANK(A1596),"",VLOOKUP(A1596,'Tabla de equipos'!$B$3:$D$107,3,FALSE))</f>
        <v/>
      </c>
      <c r="J1596" s="106" t="str">
        <f t="shared" si="24"/>
        <v/>
      </c>
    </row>
    <row r="1597" spans="5:10" x14ac:dyDescent="0.2">
      <c r="E1597" s="128" t="str">
        <f>IF(ISBLANK(A1597),"",VLOOKUP(A1597,'Tabla de equipos'!$B$3:$D$107,3,FALSE))</f>
        <v/>
      </c>
      <c r="J1597" s="106" t="str">
        <f t="shared" si="24"/>
        <v/>
      </c>
    </row>
    <row r="1598" spans="5:10" x14ac:dyDescent="0.2">
      <c r="E1598" s="128" t="str">
        <f>IF(ISBLANK(A1598),"",VLOOKUP(A1598,'Tabla de equipos'!$B$3:$D$107,3,FALSE))</f>
        <v/>
      </c>
      <c r="J1598" s="106" t="str">
        <f t="shared" si="24"/>
        <v/>
      </c>
    </row>
    <row r="1599" spans="5:10" x14ac:dyDescent="0.2">
      <c r="E1599" s="128" t="str">
        <f>IF(ISBLANK(A1599),"",VLOOKUP(A1599,'Tabla de equipos'!$B$3:$D$107,3,FALSE))</f>
        <v/>
      </c>
      <c r="J1599" s="106" t="str">
        <f t="shared" si="24"/>
        <v/>
      </c>
    </row>
    <row r="1600" spans="5:10" x14ac:dyDescent="0.2">
      <c r="E1600" s="128" t="str">
        <f>IF(ISBLANK(A1600),"",VLOOKUP(A1600,'Tabla de equipos'!$B$3:$D$107,3,FALSE))</f>
        <v/>
      </c>
      <c r="J1600" s="106" t="str">
        <f t="shared" si="24"/>
        <v/>
      </c>
    </row>
    <row r="1601" spans="5:10" x14ac:dyDescent="0.2">
      <c r="E1601" s="128" t="str">
        <f>IF(ISBLANK(A1601),"",VLOOKUP(A1601,'Tabla de equipos'!$B$3:$D$107,3,FALSE))</f>
        <v/>
      </c>
      <c r="J1601" s="106" t="str">
        <f t="shared" si="24"/>
        <v/>
      </c>
    </row>
    <row r="1602" spans="5:10" x14ac:dyDescent="0.2">
      <c r="E1602" s="128" t="str">
        <f>IF(ISBLANK(A1602),"",VLOOKUP(A1602,'Tabla de equipos'!$B$3:$D$107,3,FALSE))</f>
        <v/>
      </c>
      <c r="J1602" s="106" t="str">
        <f t="shared" si="24"/>
        <v/>
      </c>
    </row>
    <row r="1603" spans="5:10" x14ac:dyDescent="0.2">
      <c r="E1603" s="128" t="str">
        <f>IF(ISBLANK(A1603),"",VLOOKUP(A1603,'Tabla de equipos'!$B$3:$D$107,3,FALSE))</f>
        <v/>
      </c>
      <c r="J1603" s="106" t="str">
        <f t="shared" si="24"/>
        <v/>
      </c>
    </row>
    <row r="1604" spans="5:10" x14ac:dyDescent="0.2">
      <c r="E1604" s="128" t="str">
        <f>IF(ISBLANK(A1604),"",VLOOKUP(A1604,'Tabla de equipos'!$B$3:$D$107,3,FALSE))</f>
        <v/>
      </c>
      <c r="J1604" s="106" t="str">
        <f t="shared" si="24"/>
        <v/>
      </c>
    </row>
    <row r="1605" spans="5:10" x14ac:dyDescent="0.2">
      <c r="E1605" s="128" t="str">
        <f>IF(ISBLANK(A1605),"",VLOOKUP(A1605,'Tabla de equipos'!$B$3:$D$107,3,FALSE))</f>
        <v/>
      </c>
      <c r="J1605" s="106" t="str">
        <f t="shared" ref="J1605:J1668" si="25">IF(AND(A1605="",G1605=0),"",IF(AND(G1605&gt;0,A1605=""),"Falta elegir equipo/producto",IF(AND(A1605&lt;&gt;"",G1605=""),"falta incluir unidades",IF(AND(A1605&lt;&gt;"",G1605&gt;0,B1605=""),"Falta incluir Tipo de Exceptuación",IF(AND(A1605&lt;&gt;"",B1605&lt;&gt;"",C1605="",G1605&gt;0),"Falta Incluir Nombre del Beneficiario","No olvidar adjuntar factura de la exceptuación")))))</f>
        <v/>
      </c>
    </row>
    <row r="1606" spans="5:10" x14ac:dyDescent="0.2">
      <c r="E1606" s="128" t="str">
        <f>IF(ISBLANK(A1606),"",VLOOKUP(A1606,'Tabla de equipos'!$B$3:$D$107,3,FALSE))</f>
        <v/>
      </c>
      <c r="J1606" s="106" t="str">
        <f t="shared" si="25"/>
        <v/>
      </c>
    </row>
    <row r="1607" spans="5:10" x14ac:dyDescent="0.2">
      <c r="E1607" s="128" t="str">
        <f>IF(ISBLANK(A1607),"",VLOOKUP(A1607,'Tabla de equipos'!$B$3:$D$107,3,FALSE))</f>
        <v/>
      </c>
      <c r="J1607" s="106" t="str">
        <f t="shared" si="25"/>
        <v/>
      </c>
    </row>
    <row r="1608" spans="5:10" x14ac:dyDescent="0.2">
      <c r="E1608" s="128" t="str">
        <f>IF(ISBLANK(A1608),"",VLOOKUP(A1608,'Tabla de equipos'!$B$3:$D$107,3,FALSE))</f>
        <v/>
      </c>
      <c r="J1608" s="106" t="str">
        <f t="shared" si="25"/>
        <v/>
      </c>
    </row>
    <row r="1609" spans="5:10" x14ac:dyDescent="0.2">
      <c r="E1609" s="128" t="str">
        <f>IF(ISBLANK(A1609),"",VLOOKUP(A1609,'Tabla de equipos'!$B$3:$D$107,3,FALSE))</f>
        <v/>
      </c>
      <c r="J1609" s="106" t="str">
        <f t="shared" si="25"/>
        <v/>
      </c>
    </row>
    <row r="1610" spans="5:10" x14ac:dyDescent="0.2">
      <c r="E1610" s="128" t="str">
        <f>IF(ISBLANK(A1610),"",VLOOKUP(A1610,'Tabla de equipos'!$B$3:$D$107,3,FALSE))</f>
        <v/>
      </c>
      <c r="J1610" s="106" t="str">
        <f t="shared" si="25"/>
        <v/>
      </c>
    </row>
    <row r="1611" spans="5:10" x14ac:dyDescent="0.2">
      <c r="E1611" s="128" t="str">
        <f>IF(ISBLANK(A1611),"",VLOOKUP(A1611,'Tabla de equipos'!$B$3:$D$107,3,FALSE))</f>
        <v/>
      </c>
      <c r="J1611" s="106" t="str">
        <f t="shared" si="25"/>
        <v/>
      </c>
    </row>
    <row r="1612" spans="5:10" x14ac:dyDescent="0.2">
      <c r="E1612" s="128" t="str">
        <f>IF(ISBLANK(A1612),"",VLOOKUP(A1612,'Tabla de equipos'!$B$3:$D$107,3,FALSE))</f>
        <v/>
      </c>
      <c r="J1612" s="106" t="str">
        <f t="shared" si="25"/>
        <v/>
      </c>
    </row>
    <row r="1613" spans="5:10" x14ac:dyDescent="0.2">
      <c r="E1613" s="128" t="str">
        <f>IF(ISBLANK(A1613),"",VLOOKUP(A1613,'Tabla de equipos'!$B$3:$D$107,3,FALSE))</f>
        <v/>
      </c>
      <c r="J1613" s="106" t="str">
        <f t="shared" si="25"/>
        <v/>
      </c>
    </row>
    <row r="1614" spans="5:10" x14ac:dyDescent="0.2">
      <c r="E1614" s="128" t="str">
        <f>IF(ISBLANK(A1614),"",VLOOKUP(A1614,'Tabla de equipos'!$B$3:$D$107,3,FALSE))</f>
        <v/>
      </c>
      <c r="J1614" s="106" t="str">
        <f t="shared" si="25"/>
        <v/>
      </c>
    </row>
    <row r="1615" spans="5:10" x14ac:dyDescent="0.2">
      <c r="E1615" s="128" t="str">
        <f>IF(ISBLANK(A1615),"",VLOOKUP(A1615,'Tabla de equipos'!$B$3:$D$107,3,FALSE))</f>
        <v/>
      </c>
      <c r="J1615" s="106" t="str">
        <f t="shared" si="25"/>
        <v/>
      </c>
    </row>
    <row r="1616" spans="5:10" x14ac:dyDescent="0.2">
      <c r="E1616" s="128" t="str">
        <f>IF(ISBLANK(A1616),"",VLOOKUP(A1616,'Tabla de equipos'!$B$3:$D$107,3,FALSE))</f>
        <v/>
      </c>
      <c r="J1616" s="106" t="str">
        <f t="shared" si="25"/>
        <v/>
      </c>
    </row>
    <row r="1617" spans="5:10" x14ac:dyDescent="0.2">
      <c r="E1617" s="128" t="str">
        <f>IF(ISBLANK(A1617),"",VLOOKUP(A1617,'Tabla de equipos'!$B$3:$D$107,3,FALSE))</f>
        <v/>
      </c>
      <c r="J1617" s="106" t="str">
        <f t="shared" si="25"/>
        <v/>
      </c>
    </row>
    <row r="1618" spans="5:10" x14ac:dyDescent="0.2">
      <c r="E1618" s="128" t="str">
        <f>IF(ISBLANK(A1618),"",VLOOKUP(A1618,'Tabla de equipos'!$B$3:$D$107,3,FALSE))</f>
        <v/>
      </c>
      <c r="J1618" s="106" t="str">
        <f t="shared" si="25"/>
        <v/>
      </c>
    </row>
    <row r="1619" spans="5:10" x14ac:dyDescent="0.2">
      <c r="E1619" s="128" t="str">
        <f>IF(ISBLANK(A1619),"",VLOOKUP(A1619,'Tabla de equipos'!$B$3:$D$107,3,FALSE))</f>
        <v/>
      </c>
      <c r="J1619" s="106" t="str">
        <f t="shared" si="25"/>
        <v/>
      </c>
    </row>
    <row r="1620" spans="5:10" x14ac:dyDescent="0.2">
      <c r="E1620" s="128" t="str">
        <f>IF(ISBLANK(A1620),"",VLOOKUP(A1620,'Tabla de equipos'!$B$3:$D$107,3,FALSE))</f>
        <v/>
      </c>
      <c r="J1620" s="106" t="str">
        <f t="shared" si="25"/>
        <v/>
      </c>
    </row>
    <row r="1621" spans="5:10" x14ac:dyDescent="0.2">
      <c r="E1621" s="128" t="str">
        <f>IF(ISBLANK(A1621),"",VLOOKUP(A1621,'Tabla de equipos'!$B$3:$D$107,3,FALSE))</f>
        <v/>
      </c>
      <c r="J1621" s="106" t="str">
        <f t="shared" si="25"/>
        <v/>
      </c>
    </row>
    <row r="1622" spans="5:10" x14ac:dyDescent="0.2">
      <c r="E1622" s="128" t="str">
        <f>IF(ISBLANK(A1622),"",VLOOKUP(A1622,'Tabla de equipos'!$B$3:$D$107,3,FALSE))</f>
        <v/>
      </c>
      <c r="J1622" s="106" t="str">
        <f t="shared" si="25"/>
        <v/>
      </c>
    </row>
    <row r="1623" spans="5:10" x14ac:dyDescent="0.2">
      <c r="E1623" s="128" t="str">
        <f>IF(ISBLANK(A1623),"",VLOOKUP(A1623,'Tabla de equipos'!$B$3:$D$107,3,FALSE))</f>
        <v/>
      </c>
      <c r="J1623" s="106" t="str">
        <f t="shared" si="25"/>
        <v/>
      </c>
    </row>
    <row r="1624" spans="5:10" x14ac:dyDescent="0.2">
      <c r="E1624" s="128" t="str">
        <f>IF(ISBLANK(A1624),"",VLOOKUP(A1624,'Tabla de equipos'!$B$3:$D$107,3,FALSE))</f>
        <v/>
      </c>
      <c r="J1624" s="106" t="str">
        <f t="shared" si="25"/>
        <v/>
      </c>
    </row>
    <row r="1625" spans="5:10" x14ac:dyDescent="0.2">
      <c r="E1625" s="128" t="str">
        <f>IF(ISBLANK(A1625),"",VLOOKUP(A1625,'Tabla de equipos'!$B$3:$D$107,3,FALSE))</f>
        <v/>
      </c>
      <c r="J1625" s="106" t="str">
        <f t="shared" si="25"/>
        <v/>
      </c>
    </row>
    <row r="1626" spans="5:10" x14ac:dyDescent="0.2">
      <c r="E1626" s="128" t="str">
        <f>IF(ISBLANK(A1626),"",VLOOKUP(A1626,'Tabla de equipos'!$B$3:$D$107,3,FALSE))</f>
        <v/>
      </c>
      <c r="J1626" s="106" t="str">
        <f t="shared" si="25"/>
        <v/>
      </c>
    </row>
    <row r="1627" spans="5:10" x14ac:dyDescent="0.2">
      <c r="E1627" s="128" t="str">
        <f>IF(ISBLANK(A1627),"",VLOOKUP(A1627,'Tabla de equipos'!$B$3:$D$107,3,FALSE))</f>
        <v/>
      </c>
      <c r="J1627" s="106" t="str">
        <f t="shared" si="25"/>
        <v/>
      </c>
    </row>
    <row r="1628" spans="5:10" x14ac:dyDescent="0.2">
      <c r="E1628" s="128" t="str">
        <f>IF(ISBLANK(A1628),"",VLOOKUP(A1628,'Tabla de equipos'!$B$3:$D$107,3,FALSE))</f>
        <v/>
      </c>
      <c r="J1628" s="106" t="str">
        <f t="shared" si="25"/>
        <v/>
      </c>
    </row>
    <row r="1629" spans="5:10" x14ac:dyDescent="0.2">
      <c r="E1629" s="128" t="str">
        <f>IF(ISBLANK(A1629),"",VLOOKUP(A1629,'Tabla de equipos'!$B$3:$D$107,3,FALSE))</f>
        <v/>
      </c>
      <c r="J1629" s="106" t="str">
        <f t="shared" si="25"/>
        <v/>
      </c>
    </row>
    <row r="1630" spans="5:10" x14ac:dyDescent="0.2">
      <c r="E1630" s="128" t="str">
        <f>IF(ISBLANK(A1630),"",VLOOKUP(A1630,'Tabla de equipos'!$B$3:$D$107,3,FALSE))</f>
        <v/>
      </c>
      <c r="J1630" s="106" t="str">
        <f t="shared" si="25"/>
        <v/>
      </c>
    </row>
    <row r="1631" spans="5:10" x14ac:dyDescent="0.2">
      <c r="E1631" s="128" t="str">
        <f>IF(ISBLANK(A1631),"",VLOOKUP(A1631,'Tabla de equipos'!$B$3:$D$107,3,FALSE))</f>
        <v/>
      </c>
      <c r="J1631" s="106" t="str">
        <f t="shared" si="25"/>
        <v/>
      </c>
    </row>
    <row r="1632" spans="5:10" x14ac:dyDescent="0.2">
      <c r="E1632" s="128" t="str">
        <f>IF(ISBLANK(A1632),"",VLOOKUP(A1632,'Tabla de equipos'!$B$3:$D$107,3,FALSE))</f>
        <v/>
      </c>
      <c r="J1632" s="106" t="str">
        <f t="shared" si="25"/>
        <v/>
      </c>
    </row>
    <row r="1633" spans="5:10" x14ac:dyDescent="0.2">
      <c r="E1633" s="128" t="str">
        <f>IF(ISBLANK(A1633),"",VLOOKUP(A1633,'Tabla de equipos'!$B$3:$D$107,3,FALSE))</f>
        <v/>
      </c>
      <c r="J1633" s="106" t="str">
        <f t="shared" si="25"/>
        <v/>
      </c>
    </row>
    <row r="1634" spans="5:10" x14ac:dyDescent="0.2">
      <c r="E1634" s="128" t="str">
        <f>IF(ISBLANK(A1634),"",VLOOKUP(A1634,'Tabla de equipos'!$B$3:$D$107,3,FALSE))</f>
        <v/>
      </c>
      <c r="J1634" s="106" t="str">
        <f t="shared" si="25"/>
        <v/>
      </c>
    </row>
    <row r="1635" spans="5:10" x14ac:dyDescent="0.2">
      <c r="E1635" s="128" t="str">
        <f>IF(ISBLANK(A1635),"",VLOOKUP(A1635,'Tabla de equipos'!$B$3:$D$107,3,FALSE))</f>
        <v/>
      </c>
      <c r="J1635" s="106" t="str">
        <f t="shared" si="25"/>
        <v/>
      </c>
    </row>
    <row r="1636" spans="5:10" x14ac:dyDescent="0.2">
      <c r="E1636" s="128" t="str">
        <f>IF(ISBLANK(A1636),"",VLOOKUP(A1636,'Tabla de equipos'!$B$3:$D$107,3,FALSE))</f>
        <v/>
      </c>
      <c r="J1636" s="106" t="str">
        <f t="shared" si="25"/>
        <v/>
      </c>
    </row>
    <row r="1637" spans="5:10" x14ac:dyDescent="0.2">
      <c r="E1637" s="128" t="str">
        <f>IF(ISBLANK(A1637),"",VLOOKUP(A1637,'Tabla de equipos'!$B$3:$D$107,3,FALSE))</f>
        <v/>
      </c>
      <c r="J1637" s="106" t="str">
        <f t="shared" si="25"/>
        <v/>
      </c>
    </row>
    <row r="1638" spans="5:10" x14ac:dyDescent="0.2">
      <c r="E1638" s="128" t="str">
        <f>IF(ISBLANK(A1638),"",VLOOKUP(A1638,'Tabla de equipos'!$B$3:$D$107,3,FALSE))</f>
        <v/>
      </c>
      <c r="J1638" s="106" t="str">
        <f t="shared" si="25"/>
        <v/>
      </c>
    </row>
    <row r="1639" spans="5:10" x14ac:dyDescent="0.2">
      <c r="E1639" s="128" t="str">
        <f>IF(ISBLANK(A1639),"",VLOOKUP(A1639,'Tabla de equipos'!$B$3:$D$107,3,FALSE))</f>
        <v/>
      </c>
      <c r="J1639" s="106" t="str">
        <f t="shared" si="25"/>
        <v/>
      </c>
    </row>
    <row r="1640" spans="5:10" x14ac:dyDescent="0.2">
      <c r="E1640" s="128" t="str">
        <f>IF(ISBLANK(A1640),"",VLOOKUP(A1640,'Tabla de equipos'!$B$3:$D$107,3,FALSE))</f>
        <v/>
      </c>
      <c r="J1640" s="106" t="str">
        <f t="shared" si="25"/>
        <v/>
      </c>
    </row>
    <row r="1641" spans="5:10" x14ac:dyDescent="0.2">
      <c r="E1641" s="128" t="str">
        <f>IF(ISBLANK(A1641),"",VLOOKUP(A1641,'Tabla de equipos'!$B$3:$D$107,3,FALSE))</f>
        <v/>
      </c>
      <c r="J1641" s="106" t="str">
        <f t="shared" si="25"/>
        <v/>
      </c>
    </row>
    <row r="1642" spans="5:10" x14ac:dyDescent="0.2">
      <c r="E1642" s="128" t="str">
        <f>IF(ISBLANK(A1642),"",VLOOKUP(A1642,'Tabla de equipos'!$B$3:$D$107,3,FALSE))</f>
        <v/>
      </c>
      <c r="J1642" s="106" t="str">
        <f t="shared" si="25"/>
        <v/>
      </c>
    </row>
    <row r="1643" spans="5:10" x14ac:dyDescent="0.2">
      <c r="E1643" s="128" t="str">
        <f>IF(ISBLANK(A1643),"",VLOOKUP(A1643,'Tabla de equipos'!$B$3:$D$107,3,FALSE))</f>
        <v/>
      </c>
      <c r="J1643" s="106" t="str">
        <f t="shared" si="25"/>
        <v/>
      </c>
    </row>
    <row r="1644" spans="5:10" x14ac:dyDescent="0.2">
      <c r="E1644" s="128" t="str">
        <f>IF(ISBLANK(A1644),"",VLOOKUP(A1644,'Tabla de equipos'!$B$3:$D$107,3,FALSE))</f>
        <v/>
      </c>
      <c r="J1644" s="106" t="str">
        <f t="shared" si="25"/>
        <v/>
      </c>
    </row>
    <row r="1645" spans="5:10" x14ac:dyDescent="0.2">
      <c r="E1645" s="128" t="str">
        <f>IF(ISBLANK(A1645),"",VLOOKUP(A1645,'Tabla de equipos'!$B$3:$D$107,3,FALSE))</f>
        <v/>
      </c>
      <c r="J1645" s="106" t="str">
        <f t="shared" si="25"/>
        <v/>
      </c>
    </row>
    <row r="1646" spans="5:10" x14ac:dyDescent="0.2">
      <c r="E1646" s="128" t="str">
        <f>IF(ISBLANK(A1646),"",VLOOKUP(A1646,'Tabla de equipos'!$B$3:$D$107,3,FALSE))</f>
        <v/>
      </c>
      <c r="J1646" s="106" t="str">
        <f t="shared" si="25"/>
        <v/>
      </c>
    </row>
    <row r="1647" spans="5:10" x14ac:dyDescent="0.2">
      <c r="E1647" s="128" t="str">
        <f>IF(ISBLANK(A1647),"",VLOOKUP(A1647,'Tabla de equipos'!$B$3:$D$107,3,FALSE))</f>
        <v/>
      </c>
      <c r="J1647" s="106" t="str">
        <f t="shared" si="25"/>
        <v/>
      </c>
    </row>
    <row r="1648" spans="5:10" x14ac:dyDescent="0.2">
      <c r="E1648" s="128" t="str">
        <f>IF(ISBLANK(A1648),"",VLOOKUP(A1648,'Tabla de equipos'!$B$3:$D$107,3,FALSE))</f>
        <v/>
      </c>
      <c r="J1648" s="106" t="str">
        <f t="shared" si="25"/>
        <v/>
      </c>
    </row>
    <row r="1649" spans="5:10" x14ac:dyDescent="0.2">
      <c r="E1649" s="128" t="str">
        <f>IF(ISBLANK(A1649),"",VLOOKUP(A1649,'Tabla de equipos'!$B$3:$D$107,3,FALSE))</f>
        <v/>
      </c>
      <c r="J1649" s="106" t="str">
        <f t="shared" si="25"/>
        <v/>
      </c>
    </row>
    <row r="1650" spans="5:10" x14ac:dyDescent="0.2">
      <c r="E1650" s="128" t="str">
        <f>IF(ISBLANK(A1650),"",VLOOKUP(A1650,'Tabla de equipos'!$B$3:$D$107,3,FALSE))</f>
        <v/>
      </c>
      <c r="J1650" s="106" t="str">
        <f t="shared" si="25"/>
        <v/>
      </c>
    </row>
    <row r="1651" spans="5:10" x14ac:dyDescent="0.2">
      <c r="E1651" s="128" t="str">
        <f>IF(ISBLANK(A1651),"",VLOOKUP(A1651,'Tabla de equipos'!$B$3:$D$107,3,FALSE))</f>
        <v/>
      </c>
      <c r="J1651" s="106" t="str">
        <f t="shared" si="25"/>
        <v/>
      </c>
    </row>
    <row r="1652" spans="5:10" x14ac:dyDescent="0.2">
      <c r="E1652" s="128" t="str">
        <f>IF(ISBLANK(A1652),"",VLOOKUP(A1652,'Tabla de equipos'!$B$3:$D$107,3,FALSE))</f>
        <v/>
      </c>
      <c r="J1652" s="106" t="str">
        <f t="shared" si="25"/>
        <v/>
      </c>
    </row>
    <row r="1653" spans="5:10" x14ac:dyDescent="0.2">
      <c r="E1653" s="128" t="str">
        <f>IF(ISBLANK(A1653),"",VLOOKUP(A1653,'Tabla de equipos'!$B$3:$D$107,3,FALSE))</f>
        <v/>
      </c>
      <c r="J1653" s="106" t="str">
        <f t="shared" si="25"/>
        <v/>
      </c>
    </row>
    <row r="1654" spans="5:10" x14ac:dyDescent="0.2">
      <c r="E1654" s="128" t="str">
        <f>IF(ISBLANK(A1654),"",VLOOKUP(A1654,'Tabla de equipos'!$B$3:$D$107,3,FALSE))</f>
        <v/>
      </c>
      <c r="J1654" s="106" t="str">
        <f t="shared" si="25"/>
        <v/>
      </c>
    </row>
    <row r="1655" spans="5:10" x14ac:dyDescent="0.2">
      <c r="E1655" s="128" t="str">
        <f>IF(ISBLANK(A1655),"",VLOOKUP(A1655,'Tabla de equipos'!$B$3:$D$107,3,FALSE))</f>
        <v/>
      </c>
      <c r="J1655" s="106" t="str">
        <f t="shared" si="25"/>
        <v/>
      </c>
    </row>
    <row r="1656" spans="5:10" x14ac:dyDescent="0.2">
      <c r="E1656" s="128" t="str">
        <f>IF(ISBLANK(A1656),"",VLOOKUP(A1656,'Tabla de equipos'!$B$3:$D$107,3,FALSE))</f>
        <v/>
      </c>
      <c r="J1656" s="106" t="str">
        <f t="shared" si="25"/>
        <v/>
      </c>
    </row>
    <row r="1657" spans="5:10" x14ac:dyDescent="0.2">
      <c r="E1657" s="128" t="str">
        <f>IF(ISBLANK(A1657),"",VLOOKUP(A1657,'Tabla de equipos'!$B$3:$D$107,3,FALSE))</f>
        <v/>
      </c>
      <c r="J1657" s="106" t="str">
        <f t="shared" si="25"/>
        <v/>
      </c>
    </row>
    <row r="1658" spans="5:10" x14ac:dyDescent="0.2">
      <c r="E1658" s="128" t="str">
        <f>IF(ISBLANK(A1658),"",VLOOKUP(A1658,'Tabla de equipos'!$B$3:$D$107,3,FALSE))</f>
        <v/>
      </c>
      <c r="J1658" s="106" t="str">
        <f t="shared" si="25"/>
        <v/>
      </c>
    </row>
    <row r="1659" spans="5:10" x14ac:dyDescent="0.2">
      <c r="E1659" s="128" t="str">
        <f>IF(ISBLANK(A1659),"",VLOOKUP(A1659,'Tabla de equipos'!$B$3:$D$107,3,FALSE))</f>
        <v/>
      </c>
      <c r="J1659" s="106" t="str">
        <f t="shared" si="25"/>
        <v/>
      </c>
    </row>
    <row r="1660" spans="5:10" x14ac:dyDescent="0.2">
      <c r="E1660" s="128" t="str">
        <f>IF(ISBLANK(A1660),"",VLOOKUP(A1660,'Tabla de equipos'!$B$3:$D$107,3,FALSE))</f>
        <v/>
      </c>
      <c r="J1660" s="106" t="str">
        <f t="shared" si="25"/>
        <v/>
      </c>
    </row>
    <row r="1661" spans="5:10" x14ac:dyDescent="0.2">
      <c r="E1661" s="128" t="str">
        <f>IF(ISBLANK(A1661),"",VLOOKUP(A1661,'Tabla de equipos'!$B$3:$D$107,3,FALSE))</f>
        <v/>
      </c>
      <c r="J1661" s="106" t="str">
        <f t="shared" si="25"/>
        <v/>
      </c>
    </row>
    <row r="1662" spans="5:10" x14ac:dyDescent="0.2">
      <c r="E1662" s="128" t="str">
        <f>IF(ISBLANK(A1662),"",VLOOKUP(A1662,'Tabla de equipos'!$B$3:$D$107,3,FALSE))</f>
        <v/>
      </c>
      <c r="J1662" s="106" t="str">
        <f t="shared" si="25"/>
        <v/>
      </c>
    </row>
    <row r="1663" spans="5:10" x14ac:dyDescent="0.2">
      <c r="E1663" s="128" t="str">
        <f>IF(ISBLANK(A1663),"",VLOOKUP(A1663,'Tabla de equipos'!$B$3:$D$107,3,FALSE))</f>
        <v/>
      </c>
      <c r="J1663" s="106" t="str">
        <f t="shared" si="25"/>
        <v/>
      </c>
    </row>
    <row r="1664" spans="5:10" x14ac:dyDescent="0.2">
      <c r="E1664" s="128" t="str">
        <f>IF(ISBLANK(A1664),"",VLOOKUP(A1664,'Tabla de equipos'!$B$3:$D$107,3,FALSE))</f>
        <v/>
      </c>
      <c r="J1664" s="106" t="str">
        <f t="shared" si="25"/>
        <v/>
      </c>
    </row>
    <row r="1665" spans="5:10" x14ac:dyDescent="0.2">
      <c r="E1665" s="128" t="str">
        <f>IF(ISBLANK(A1665),"",VLOOKUP(A1665,'Tabla de equipos'!$B$3:$D$107,3,FALSE))</f>
        <v/>
      </c>
      <c r="J1665" s="106" t="str">
        <f t="shared" si="25"/>
        <v/>
      </c>
    </row>
    <row r="1666" spans="5:10" x14ac:dyDescent="0.2">
      <c r="E1666" s="128" t="str">
        <f>IF(ISBLANK(A1666),"",VLOOKUP(A1666,'Tabla de equipos'!$B$3:$D$107,3,FALSE))</f>
        <v/>
      </c>
      <c r="J1666" s="106" t="str">
        <f t="shared" si="25"/>
        <v/>
      </c>
    </row>
    <row r="1667" spans="5:10" x14ac:dyDescent="0.2">
      <c r="E1667" s="128" t="str">
        <f>IF(ISBLANK(A1667),"",VLOOKUP(A1667,'Tabla de equipos'!$B$3:$D$107,3,FALSE))</f>
        <v/>
      </c>
      <c r="J1667" s="106" t="str">
        <f t="shared" si="25"/>
        <v/>
      </c>
    </row>
    <row r="1668" spans="5:10" x14ac:dyDescent="0.2">
      <c r="E1668" s="128" t="str">
        <f>IF(ISBLANK(A1668),"",VLOOKUP(A1668,'Tabla de equipos'!$B$3:$D$107,3,FALSE))</f>
        <v/>
      </c>
      <c r="J1668" s="106" t="str">
        <f t="shared" si="25"/>
        <v/>
      </c>
    </row>
    <row r="1669" spans="5:10" x14ac:dyDescent="0.2">
      <c r="E1669" s="128" t="str">
        <f>IF(ISBLANK(A1669),"",VLOOKUP(A1669,'Tabla de equipos'!$B$3:$D$107,3,FALSE))</f>
        <v/>
      </c>
      <c r="J1669" s="106" t="str">
        <f t="shared" ref="J1669:J1732" si="26">IF(AND(A1669="",G1669=0),"",IF(AND(G1669&gt;0,A1669=""),"Falta elegir equipo/producto",IF(AND(A1669&lt;&gt;"",G1669=""),"falta incluir unidades",IF(AND(A1669&lt;&gt;"",G1669&gt;0,B1669=""),"Falta incluir Tipo de Exceptuación",IF(AND(A1669&lt;&gt;"",B1669&lt;&gt;"",C1669="",G1669&gt;0),"Falta Incluir Nombre del Beneficiario","No olvidar adjuntar factura de la exceptuación")))))</f>
        <v/>
      </c>
    </row>
    <row r="1670" spans="5:10" x14ac:dyDescent="0.2">
      <c r="E1670" s="128" t="str">
        <f>IF(ISBLANK(A1670),"",VLOOKUP(A1670,'Tabla de equipos'!$B$3:$D$107,3,FALSE))</f>
        <v/>
      </c>
      <c r="J1670" s="106" t="str">
        <f t="shared" si="26"/>
        <v/>
      </c>
    </row>
    <row r="1671" spans="5:10" x14ac:dyDescent="0.2">
      <c r="E1671" s="128" t="str">
        <f>IF(ISBLANK(A1671),"",VLOOKUP(A1671,'Tabla de equipos'!$B$3:$D$107,3,FALSE))</f>
        <v/>
      </c>
      <c r="J1671" s="106" t="str">
        <f t="shared" si="26"/>
        <v/>
      </c>
    </row>
    <row r="1672" spans="5:10" x14ac:dyDescent="0.2">
      <c r="E1672" s="128" t="str">
        <f>IF(ISBLANK(A1672),"",VLOOKUP(A1672,'Tabla de equipos'!$B$3:$D$107,3,FALSE))</f>
        <v/>
      </c>
      <c r="J1672" s="106" t="str">
        <f t="shared" si="26"/>
        <v/>
      </c>
    </row>
    <row r="1673" spans="5:10" x14ac:dyDescent="0.2">
      <c r="E1673" s="128" t="str">
        <f>IF(ISBLANK(A1673),"",VLOOKUP(A1673,'Tabla de equipos'!$B$3:$D$107,3,FALSE))</f>
        <v/>
      </c>
      <c r="J1673" s="106" t="str">
        <f t="shared" si="26"/>
        <v/>
      </c>
    </row>
    <row r="1674" spans="5:10" x14ac:dyDescent="0.2">
      <c r="E1674" s="128" t="str">
        <f>IF(ISBLANK(A1674),"",VLOOKUP(A1674,'Tabla de equipos'!$B$3:$D$107,3,FALSE))</f>
        <v/>
      </c>
      <c r="J1674" s="106" t="str">
        <f t="shared" si="26"/>
        <v/>
      </c>
    </row>
    <row r="1675" spans="5:10" x14ac:dyDescent="0.2">
      <c r="E1675" s="128" t="str">
        <f>IF(ISBLANK(A1675),"",VLOOKUP(A1675,'Tabla de equipos'!$B$3:$D$107,3,FALSE))</f>
        <v/>
      </c>
      <c r="J1675" s="106" t="str">
        <f t="shared" si="26"/>
        <v/>
      </c>
    </row>
    <row r="1676" spans="5:10" x14ac:dyDescent="0.2">
      <c r="E1676" s="128" t="str">
        <f>IF(ISBLANK(A1676),"",VLOOKUP(A1676,'Tabla de equipos'!$B$3:$D$107,3,FALSE))</f>
        <v/>
      </c>
      <c r="J1676" s="106" t="str">
        <f t="shared" si="26"/>
        <v/>
      </c>
    </row>
    <row r="1677" spans="5:10" x14ac:dyDescent="0.2">
      <c r="E1677" s="128" t="str">
        <f>IF(ISBLANK(A1677),"",VLOOKUP(A1677,'Tabla de equipos'!$B$3:$D$107,3,FALSE))</f>
        <v/>
      </c>
      <c r="J1677" s="106" t="str">
        <f t="shared" si="26"/>
        <v/>
      </c>
    </row>
    <row r="1678" spans="5:10" x14ac:dyDescent="0.2">
      <c r="E1678" s="128" t="str">
        <f>IF(ISBLANK(A1678),"",VLOOKUP(A1678,'Tabla de equipos'!$B$3:$D$107,3,FALSE))</f>
        <v/>
      </c>
      <c r="J1678" s="106" t="str">
        <f t="shared" si="26"/>
        <v/>
      </c>
    </row>
    <row r="1679" spans="5:10" x14ac:dyDescent="0.2">
      <c r="E1679" s="128" t="str">
        <f>IF(ISBLANK(A1679),"",VLOOKUP(A1679,'Tabla de equipos'!$B$3:$D$107,3,FALSE))</f>
        <v/>
      </c>
      <c r="J1679" s="106" t="str">
        <f t="shared" si="26"/>
        <v/>
      </c>
    </row>
    <row r="1680" spans="5:10" x14ac:dyDescent="0.2">
      <c r="E1680" s="128" t="str">
        <f>IF(ISBLANK(A1680),"",VLOOKUP(A1680,'Tabla de equipos'!$B$3:$D$107,3,FALSE))</f>
        <v/>
      </c>
      <c r="J1680" s="106" t="str">
        <f t="shared" si="26"/>
        <v/>
      </c>
    </row>
    <row r="1681" spans="5:10" x14ac:dyDescent="0.2">
      <c r="E1681" s="128" t="str">
        <f>IF(ISBLANK(A1681),"",VLOOKUP(A1681,'Tabla de equipos'!$B$3:$D$107,3,FALSE))</f>
        <v/>
      </c>
      <c r="J1681" s="106" t="str">
        <f t="shared" si="26"/>
        <v/>
      </c>
    </row>
    <row r="1682" spans="5:10" x14ac:dyDescent="0.2">
      <c r="E1682" s="128" t="str">
        <f>IF(ISBLANK(A1682),"",VLOOKUP(A1682,'Tabla de equipos'!$B$3:$D$107,3,FALSE))</f>
        <v/>
      </c>
      <c r="J1682" s="106" t="str">
        <f t="shared" si="26"/>
        <v/>
      </c>
    </row>
    <row r="1683" spans="5:10" x14ac:dyDescent="0.2">
      <c r="E1683" s="128" t="str">
        <f>IF(ISBLANK(A1683),"",VLOOKUP(A1683,'Tabla de equipos'!$B$3:$D$107,3,FALSE))</f>
        <v/>
      </c>
      <c r="J1683" s="106" t="str">
        <f t="shared" si="26"/>
        <v/>
      </c>
    </row>
    <row r="1684" spans="5:10" x14ac:dyDescent="0.2">
      <c r="E1684" s="128" t="str">
        <f>IF(ISBLANK(A1684),"",VLOOKUP(A1684,'Tabla de equipos'!$B$3:$D$107,3,FALSE))</f>
        <v/>
      </c>
      <c r="J1684" s="106" t="str">
        <f t="shared" si="26"/>
        <v/>
      </c>
    </row>
    <row r="1685" spans="5:10" x14ac:dyDescent="0.2">
      <c r="E1685" s="128" t="str">
        <f>IF(ISBLANK(A1685),"",VLOOKUP(A1685,'Tabla de equipos'!$B$3:$D$107,3,FALSE))</f>
        <v/>
      </c>
      <c r="J1685" s="106" t="str">
        <f t="shared" si="26"/>
        <v/>
      </c>
    </row>
    <row r="1686" spans="5:10" x14ac:dyDescent="0.2">
      <c r="E1686" s="128" t="str">
        <f>IF(ISBLANK(A1686),"",VLOOKUP(A1686,'Tabla de equipos'!$B$3:$D$107,3,FALSE))</f>
        <v/>
      </c>
      <c r="J1686" s="106" t="str">
        <f t="shared" si="26"/>
        <v/>
      </c>
    </row>
    <row r="1687" spans="5:10" x14ac:dyDescent="0.2">
      <c r="E1687" s="128" t="str">
        <f>IF(ISBLANK(A1687),"",VLOOKUP(A1687,'Tabla de equipos'!$B$3:$D$107,3,FALSE))</f>
        <v/>
      </c>
      <c r="J1687" s="106" t="str">
        <f t="shared" si="26"/>
        <v/>
      </c>
    </row>
    <row r="1688" spans="5:10" x14ac:dyDescent="0.2">
      <c r="E1688" s="128" t="str">
        <f>IF(ISBLANK(A1688),"",VLOOKUP(A1688,'Tabla de equipos'!$B$3:$D$107,3,FALSE))</f>
        <v/>
      </c>
      <c r="J1688" s="106" t="str">
        <f t="shared" si="26"/>
        <v/>
      </c>
    </row>
    <row r="1689" spans="5:10" x14ac:dyDescent="0.2">
      <c r="E1689" s="128" t="str">
        <f>IF(ISBLANK(A1689),"",VLOOKUP(A1689,'Tabla de equipos'!$B$3:$D$107,3,FALSE))</f>
        <v/>
      </c>
      <c r="J1689" s="106" t="str">
        <f t="shared" si="26"/>
        <v/>
      </c>
    </row>
    <row r="1690" spans="5:10" x14ac:dyDescent="0.2">
      <c r="E1690" s="128" t="str">
        <f>IF(ISBLANK(A1690),"",VLOOKUP(A1690,'Tabla de equipos'!$B$3:$D$107,3,FALSE))</f>
        <v/>
      </c>
      <c r="J1690" s="106" t="str">
        <f t="shared" si="26"/>
        <v/>
      </c>
    </row>
    <row r="1691" spans="5:10" x14ac:dyDescent="0.2">
      <c r="E1691" s="128" t="str">
        <f>IF(ISBLANK(A1691),"",VLOOKUP(A1691,'Tabla de equipos'!$B$3:$D$107,3,FALSE))</f>
        <v/>
      </c>
      <c r="J1691" s="106" t="str">
        <f t="shared" si="26"/>
        <v/>
      </c>
    </row>
    <row r="1692" spans="5:10" x14ac:dyDescent="0.2">
      <c r="E1692" s="128" t="str">
        <f>IF(ISBLANK(A1692),"",VLOOKUP(A1692,'Tabla de equipos'!$B$3:$D$107,3,FALSE))</f>
        <v/>
      </c>
      <c r="J1692" s="106" t="str">
        <f t="shared" si="26"/>
        <v/>
      </c>
    </row>
    <row r="1693" spans="5:10" x14ac:dyDescent="0.2">
      <c r="E1693" s="128" t="str">
        <f>IF(ISBLANK(A1693),"",VLOOKUP(A1693,'Tabla de equipos'!$B$3:$D$107,3,FALSE))</f>
        <v/>
      </c>
      <c r="J1693" s="106" t="str">
        <f t="shared" si="26"/>
        <v/>
      </c>
    </row>
    <row r="1694" spans="5:10" x14ac:dyDescent="0.2">
      <c r="E1694" s="128" t="str">
        <f>IF(ISBLANK(A1694),"",VLOOKUP(A1694,'Tabla de equipos'!$B$3:$D$107,3,FALSE))</f>
        <v/>
      </c>
      <c r="J1694" s="106" t="str">
        <f t="shared" si="26"/>
        <v/>
      </c>
    </row>
    <row r="1695" spans="5:10" x14ac:dyDescent="0.2">
      <c r="E1695" s="128" t="str">
        <f>IF(ISBLANK(A1695),"",VLOOKUP(A1695,'Tabla de equipos'!$B$3:$D$107,3,FALSE))</f>
        <v/>
      </c>
      <c r="J1695" s="106" t="str">
        <f t="shared" si="26"/>
        <v/>
      </c>
    </row>
    <row r="1696" spans="5:10" x14ac:dyDescent="0.2">
      <c r="E1696" s="128" t="str">
        <f>IF(ISBLANK(A1696),"",VLOOKUP(A1696,'Tabla de equipos'!$B$3:$D$107,3,FALSE))</f>
        <v/>
      </c>
      <c r="J1696" s="106" t="str">
        <f t="shared" si="26"/>
        <v/>
      </c>
    </row>
    <row r="1697" spans="5:10" x14ac:dyDescent="0.2">
      <c r="E1697" s="128" t="str">
        <f>IF(ISBLANK(A1697),"",VLOOKUP(A1697,'Tabla de equipos'!$B$3:$D$107,3,FALSE))</f>
        <v/>
      </c>
      <c r="J1697" s="106" t="str">
        <f t="shared" si="26"/>
        <v/>
      </c>
    </row>
    <row r="1698" spans="5:10" x14ac:dyDescent="0.2">
      <c r="E1698" s="128" t="str">
        <f>IF(ISBLANK(A1698),"",VLOOKUP(A1698,'Tabla de equipos'!$B$3:$D$107,3,FALSE))</f>
        <v/>
      </c>
      <c r="J1698" s="106" t="str">
        <f t="shared" si="26"/>
        <v/>
      </c>
    </row>
    <row r="1699" spans="5:10" x14ac:dyDescent="0.2">
      <c r="E1699" s="128" t="str">
        <f>IF(ISBLANK(A1699),"",VLOOKUP(A1699,'Tabla de equipos'!$B$3:$D$107,3,FALSE))</f>
        <v/>
      </c>
      <c r="J1699" s="106" t="str">
        <f t="shared" si="26"/>
        <v/>
      </c>
    </row>
    <row r="1700" spans="5:10" x14ac:dyDescent="0.2">
      <c r="E1700" s="128" t="str">
        <f>IF(ISBLANK(A1700),"",VLOOKUP(A1700,'Tabla de equipos'!$B$3:$D$107,3,FALSE))</f>
        <v/>
      </c>
      <c r="J1700" s="106" t="str">
        <f t="shared" si="26"/>
        <v/>
      </c>
    </row>
    <row r="1701" spans="5:10" x14ac:dyDescent="0.2">
      <c r="E1701" s="128" t="str">
        <f>IF(ISBLANK(A1701),"",VLOOKUP(A1701,'Tabla de equipos'!$B$3:$D$107,3,FALSE))</f>
        <v/>
      </c>
      <c r="J1701" s="106" t="str">
        <f t="shared" si="26"/>
        <v/>
      </c>
    </row>
    <row r="1702" spans="5:10" x14ac:dyDescent="0.2">
      <c r="E1702" s="128" t="str">
        <f>IF(ISBLANK(A1702),"",VLOOKUP(A1702,'Tabla de equipos'!$B$3:$D$107,3,FALSE))</f>
        <v/>
      </c>
      <c r="J1702" s="106" t="str">
        <f t="shared" si="26"/>
        <v/>
      </c>
    </row>
    <row r="1703" spans="5:10" x14ac:dyDescent="0.2">
      <c r="E1703" s="128" t="str">
        <f>IF(ISBLANK(A1703),"",VLOOKUP(A1703,'Tabla de equipos'!$B$3:$D$107,3,FALSE))</f>
        <v/>
      </c>
      <c r="J1703" s="106" t="str">
        <f t="shared" si="26"/>
        <v/>
      </c>
    </row>
    <row r="1704" spans="5:10" x14ac:dyDescent="0.2">
      <c r="E1704" s="128" t="str">
        <f>IF(ISBLANK(A1704),"",VLOOKUP(A1704,'Tabla de equipos'!$B$3:$D$107,3,FALSE))</f>
        <v/>
      </c>
      <c r="J1704" s="106" t="str">
        <f t="shared" si="26"/>
        <v/>
      </c>
    </row>
    <row r="1705" spans="5:10" x14ac:dyDescent="0.2">
      <c r="E1705" s="128" t="str">
        <f>IF(ISBLANK(A1705),"",VLOOKUP(A1705,'Tabla de equipos'!$B$3:$D$107,3,FALSE))</f>
        <v/>
      </c>
      <c r="J1705" s="106" t="str">
        <f t="shared" si="26"/>
        <v/>
      </c>
    </row>
    <row r="1706" spans="5:10" x14ac:dyDescent="0.2">
      <c r="E1706" s="128" t="str">
        <f>IF(ISBLANK(A1706),"",VLOOKUP(A1706,'Tabla de equipos'!$B$3:$D$107,3,FALSE))</f>
        <v/>
      </c>
      <c r="J1706" s="106" t="str">
        <f t="shared" si="26"/>
        <v/>
      </c>
    </row>
    <row r="1707" spans="5:10" x14ac:dyDescent="0.2">
      <c r="E1707" s="128" t="str">
        <f>IF(ISBLANK(A1707),"",VLOOKUP(A1707,'Tabla de equipos'!$B$3:$D$107,3,FALSE))</f>
        <v/>
      </c>
      <c r="J1707" s="106" t="str">
        <f t="shared" si="26"/>
        <v/>
      </c>
    </row>
    <row r="1708" spans="5:10" x14ac:dyDescent="0.2">
      <c r="E1708" s="128" t="str">
        <f>IF(ISBLANK(A1708),"",VLOOKUP(A1708,'Tabla de equipos'!$B$3:$D$107,3,FALSE))</f>
        <v/>
      </c>
      <c r="J1708" s="106" t="str">
        <f t="shared" si="26"/>
        <v/>
      </c>
    </row>
    <row r="1709" spans="5:10" x14ac:dyDescent="0.2">
      <c r="E1709" s="128" t="str">
        <f>IF(ISBLANK(A1709),"",VLOOKUP(A1709,'Tabla de equipos'!$B$3:$D$107,3,FALSE))</f>
        <v/>
      </c>
      <c r="J1709" s="106" t="str">
        <f t="shared" si="26"/>
        <v/>
      </c>
    </row>
    <row r="1710" spans="5:10" x14ac:dyDescent="0.2">
      <c r="E1710" s="128" t="str">
        <f>IF(ISBLANK(A1710),"",VLOOKUP(A1710,'Tabla de equipos'!$B$3:$D$107,3,FALSE))</f>
        <v/>
      </c>
      <c r="J1710" s="106" t="str">
        <f t="shared" si="26"/>
        <v/>
      </c>
    </row>
    <row r="1711" spans="5:10" x14ac:dyDescent="0.2">
      <c r="E1711" s="128" t="str">
        <f>IF(ISBLANK(A1711),"",VLOOKUP(A1711,'Tabla de equipos'!$B$3:$D$107,3,FALSE))</f>
        <v/>
      </c>
      <c r="J1711" s="106" t="str">
        <f t="shared" si="26"/>
        <v/>
      </c>
    </row>
    <row r="1712" spans="5:10" x14ac:dyDescent="0.2">
      <c r="E1712" s="128" t="str">
        <f>IF(ISBLANK(A1712),"",VLOOKUP(A1712,'Tabla de equipos'!$B$3:$D$107,3,FALSE))</f>
        <v/>
      </c>
      <c r="J1712" s="106" t="str">
        <f t="shared" si="26"/>
        <v/>
      </c>
    </row>
    <row r="1713" spans="5:10" x14ac:dyDescent="0.2">
      <c r="E1713" s="128" t="str">
        <f>IF(ISBLANK(A1713),"",VLOOKUP(A1713,'Tabla de equipos'!$B$3:$D$107,3,FALSE))</f>
        <v/>
      </c>
      <c r="J1713" s="106" t="str">
        <f t="shared" si="26"/>
        <v/>
      </c>
    </row>
    <row r="1714" spans="5:10" x14ac:dyDescent="0.2">
      <c r="E1714" s="128" t="str">
        <f>IF(ISBLANK(A1714),"",VLOOKUP(A1714,'Tabla de equipos'!$B$3:$D$107,3,FALSE))</f>
        <v/>
      </c>
      <c r="J1714" s="106" t="str">
        <f t="shared" si="26"/>
        <v/>
      </c>
    </row>
    <row r="1715" spans="5:10" x14ac:dyDescent="0.2">
      <c r="E1715" s="128" t="str">
        <f>IF(ISBLANK(A1715),"",VLOOKUP(A1715,'Tabla de equipos'!$B$3:$D$107,3,FALSE))</f>
        <v/>
      </c>
      <c r="J1715" s="106" t="str">
        <f t="shared" si="26"/>
        <v/>
      </c>
    </row>
    <row r="1716" spans="5:10" x14ac:dyDescent="0.2">
      <c r="E1716" s="128" t="str">
        <f>IF(ISBLANK(A1716),"",VLOOKUP(A1716,'Tabla de equipos'!$B$3:$D$107,3,FALSE))</f>
        <v/>
      </c>
      <c r="J1716" s="106" t="str">
        <f t="shared" si="26"/>
        <v/>
      </c>
    </row>
    <row r="1717" spans="5:10" x14ac:dyDescent="0.2">
      <c r="E1717" s="128" t="str">
        <f>IF(ISBLANK(A1717),"",VLOOKUP(A1717,'Tabla de equipos'!$B$3:$D$107,3,FALSE))</f>
        <v/>
      </c>
      <c r="J1717" s="106" t="str">
        <f t="shared" si="26"/>
        <v/>
      </c>
    </row>
    <row r="1718" spans="5:10" x14ac:dyDescent="0.2">
      <c r="E1718" s="128" t="str">
        <f>IF(ISBLANK(A1718),"",VLOOKUP(A1718,'Tabla de equipos'!$B$3:$D$107,3,FALSE))</f>
        <v/>
      </c>
      <c r="J1718" s="106" t="str">
        <f t="shared" si="26"/>
        <v/>
      </c>
    </row>
    <row r="1719" spans="5:10" x14ac:dyDescent="0.2">
      <c r="E1719" s="128" t="str">
        <f>IF(ISBLANK(A1719),"",VLOOKUP(A1719,'Tabla de equipos'!$B$3:$D$107,3,FALSE))</f>
        <v/>
      </c>
      <c r="J1719" s="106" t="str">
        <f t="shared" si="26"/>
        <v/>
      </c>
    </row>
    <row r="1720" spans="5:10" x14ac:dyDescent="0.2">
      <c r="E1720" s="128" t="str">
        <f>IF(ISBLANK(A1720),"",VLOOKUP(A1720,'Tabla de equipos'!$B$3:$D$107,3,FALSE))</f>
        <v/>
      </c>
      <c r="J1720" s="106" t="str">
        <f t="shared" si="26"/>
        <v/>
      </c>
    </row>
    <row r="1721" spans="5:10" x14ac:dyDescent="0.2">
      <c r="E1721" s="128" t="str">
        <f>IF(ISBLANK(A1721),"",VLOOKUP(A1721,'Tabla de equipos'!$B$3:$D$107,3,FALSE))</f>
        <v/>
      </c>
      <c r="J1721" s="106" t="str">
        <f t="shared" si="26"/>
        <v/>
      </c>
    </row>
    <row r="1722" spans="5:10" x14ac:dyDescent="0.2">
      <c r="E1722" s="128" t="str">
        <f>IF(ISBLANK(A1722),"",VLOOKUP(A1722,'Tabla de equipos'!$B$3:$D$107,3,FALSE))</f>
        <v/>
      </c>
      <c r="J1722" s="106" t="str">
        <f t="shared" si="26"/>
        <v/>
      </c>
    </row>
    <row r="1723" spans="5:10" x14ac:dyDescent="0.2">
      <c r="E1723" s="128" t="str">
        <f>IF(ISBLANK(A1723),"",VLOOKUP(A1723,'Tabla de equipos'!$B$3:$D$107,3,FALSE))</f>
        <v/>
      </c>
      <c r="J1723" s="106" t="str">
        <f t="shared" si="26"/>
        <v/>
      </c>
    </row>
    <row r="1724" spans="5:10" x14ac:dyDescent="0.2">
      <c r="E1724" s="128" t="str">
        <f>IF(ISBLANK(A1724),"",VLOOKUP(A1724,'Tabla de equipos'!$B$3:$D$107,3,FALSE))</f>
        <v/>
      </c>
      <c r="J1724" s="106" t="str">
        <f t="shared" si="26"/>
        <v/>
      </c>
    </row>
    <row r="1725" spans="5:10" x14ac:dyDescent="0.2">
      <c r="E1725" s="128" t="str">
        <f>IF(ISBLANK(A1725),"",VLOOKUP(A1725,'Tabla de equipos'!$B$3:$D$107,3,FALSE))</f>
        <v/>
      </c>
      <c r="J1725" s="106" t="str">
        <f t="shared" si="26"/>
        <v/>
      </c>
    </row>
    <row r="1726" spans="5:10" x14ac:dyDescent="0.2">
      <c r="E1726" s="128" t="str">
        <f>IF(ISBLANK(A1726),"",VLOOKUP(A1726,'Tabla de equipos'!$B$3:$D$107,3,FALSE))</f>
        <v/>
      </c>
      <c r="J1726" s="106" t="str">
        <f t="shared" si="26"/>
        <v/>
      </c>
    </row>
    <row r="1727" spans="5:10" x14ac:dyDescent="0.2">
      <c r="E1727" s="128" t="str">
        <f>IF(ISBLANK(A1727),"",VLOOKUP(A1727,'Tabla de equipos'!$B$3:$D$107,3,FALSE))</f>
        <v/>
      </c>
      <c r="J1727" s="106" t="str">
        <f t="shared" si="26"/>
        <v/>
      </c>
    </row>
    <row r="1728" spans="5:10" x14ac:dyDescent="0.2">
      <c r="E1728" s="128" t="str">
        <f>IF(ISBLANK(A1728),"",VLOOKUP(A1728,'Tabla de equipos'!$B$3:$D$107,3,FALSE))</f>
        <v/>
      </c>
      <c r="J1728" s="106" t="str">
        <f t="shared" si="26"/>
        <v/>
      </c>
    </row>
    <row r="1729" spans="5:10" x14ac:dyDescent="0.2">
      <c r="E1729" s="128" t="str">
        <f>IF(ISBLANK(A1729),"",VLOOKUP(A1729,'Tabla de equipos'!$B$3:$D$107,3,FALSE))</f>
        <v/>
      </c>
      <c r="J1729" s="106" t="str">
        <f t="shared" si="26"/>
        <v/>
      </c>
    </row>
    <row r="1730" spans="5:10" x14ac:dyDescent="0.2">
      <c r="E1730" s="128" t="str">
        <f>IF(ISBLANK(A1730),"",VLOOKUP(A1730,'Tabla de equipos'!$B$3:$D$107,3,FALSE))</f>
        <v/>
      </c>
      <c r="J1730" s="106" t="str">
        <f t="shared" si="26"/>
        <v/>
      </c>
    </row>
    <row r="1731" spans="5:10" x14ac:dyDescent="0.2">
      <c r="E1731" s="128" t="str">
        <f>IF(ISBLANK(A1731),"",VLOOKUP(A1731,'Tabla de equipos'!$B$3:$D$107,3,FALSE))</f>
        <v/>
      </c>
      <c r="J1731" s="106" t="str">
        <f t="shared" si="26"/>
        <v/>
      </c>
    </row>
    <row r="1732" spans="5:10" x14ac:dyDescent="0.2">
      <c r="E1732" s="128" t="str">
        <f>IF(ISBLANK(A1732),"",VLOOKUP(A1732,'Tabla de equipos'!$B$3:$D$107,3,FALSE))</f>
        <v/>
      </c>
      <c r="J1732" s="106" t="str">
        <f t="shared" si="26"/>
        <v/>
      </c>
    </row>
    <row r="1733" spans="5:10" x14ac:dyDescent="0.2">
      <c r="E1733" s="128" t="str">
        <f>IF(ISBLANK(A1733),"",VLOOKUP(A1733,'Tabla de equipos'!$B$3:$D$107,3,FALSE))</f>
        <v/>
      </c>
      <c r="J1733" s="106" t="str">
        <f t="shared" ref="J1733:J1796" si="27">IF(AND(A1733="",G1733=0),"",IF(AND(G1733&gt;0,A1733=""),"Falta elegir equipo/producto",IF(AND(A1733&lt;&gt;"",G1733=""),"falta incluir unidades",IF(AND(A1733&lt;&gt;"",G1733&gt;0,B1733=""),"Falta incluir Tipo de Exceptuación",IF(AND(A1733&lt;&gt;"",B1733&lt;&gt;"",C1733="",G1733&gt;0),"Falta Incluir Nombre del Beneficiario","No olvidar adjuntar factura de la exceptuación")))))</f>
        <v/>
      </c>
    </row>
    <row r="1734" spans="5:10" x14ac:dyDescent="0.2">
      <c r="E1734" s="128" t="str">
        <f>IF(ISBLANK(A1734),"",VLOOKUP(A1734,'Tabla de equipos'!$B$3:$D$107,3,FALSE))</f>
        <v/>
      </c>
      <c r="J1734" s="106" t="str">
        <f t="shared" si="27"/>
        <v/>
      </c>
    </row>
    <row r="1735" spans="5:10" x14ac:dyDescent="0.2">
      <c r="E1735" s="128" t="str">
        <f>IF(ISBLANK(A1735),"",VLOOKUP(A1735,'Tabla de equipos'!$B$3:$D$107,3,FALSE))</f>
        <v/>
      </c>
      <c r="J1735" s="106" t="str">
        <f t="shared" si="27"/>
        <v/>
      </c>
    </row>
    <row r="1736" spans="5:10" x14ac:dyDescent="0.2">
      <c r="E1736" s="128" t="str">
        <f>IF(ISBLANK(A1736),"",VLOOKUP(A1736,'Tabla de equipos'!$B$3:$D$107,3,FALSE))</f>
        <v/>
      </c>
      <c r="J1736" s="106" t="str">
        <f t="shared" si="27"/>
        <v/>
      </c>
    </row>
    <row r="1737" spans="5:10" x14ac:dyDescent="0.2">
      <c r="E1737" s="128" t="str">
        <f>IF(ISBLANK(A1737),"",VLOOKUP(A1737,'Tabla de equipos'!$B$3:$D$107,3,FALSE))</f>
        <v/>
      </c>
      <c r="J1737" s="106" t="str">
        <f t="shared" si="27"/>
        <v/>
      </c>
    </row>
    <row r="1738" spans="5:10" x14ac:dyDescent="0.2">
      <c r="E1738" s="128" t="str">
        <f>IF(ISBLANK(A1738),"",VLOOKUP(A1738,'Tabla de equipos'!$B$3:$D$107,3,FALSE))</f>
        <v/>
      </c>
      <c r="J1738" s="106" t="str">
        <f t="shared" si="27"/>
        <v/>
      </c>
    </row>
    <row r="1739" spans="5:10" x14ac:dyDescent="0.2">
      <c r="E1739" s="128" t="str">
        <f>IF(ISBLANK(A1739),"",VLOOKUP(A1739,'Tabla de equipos'!$B$3:$D$107,3,FALSE))</f>
        <v/>
      </c>
      <c r="J1739" s="106" t="str">
        <f t="shared" si="27"/>
        <v/>
      </c>
    </row>
    <row r="1740" spans="5:10" x14ac:dyDescent="0.2">
      <c r="E1740" s="128" t="str">
        <f>IF(ISBLANK(A1740),"",VLOOKUP(A1740,'Tabla de equipos'!$B$3:$D$107,3,FALSE))</f>
        <v/>
      </c>
      <c r="J1740" s="106" t="str">
        <f t="shared" si="27"/>
        <v/>
      </c>
    </row>
    <row r="1741" spans="5:10" x14ac:dyDescent="0.2">
      <c r="E1741" s="128" t="str">
        <f>IF(ISBLANK(A1741),"",VLOOKUP(A1741,'Tabla de equipos'!$B$3:$D$107,3,FALSE))</f>
        <v/>
      </c>
      <c r="J1741" s="106" t="str">
        <f t="shared" si="27"/>
        <v/>
      </c>
    </row>
    <row r="1742" spans="5:10" x14ac:dyDescent="0.2">
      <c r="E1742" s="128" t="str">
        <f>IF(ISBLANK(A1742),"",VLOOKUP(A1742,'Tabla de equipos'!$B$3:$D$107,3,FALSE))</f>
        <v/>
      </c>
      <c r="J1742" s="106" t="str">
        <f t="shared" si="27"/>
        <v/>
      </c>
    </row>
    <row r="1743" spans="5:10" x14ac:dyDescent="0.2">
      <c r="E1743" s="128" t="str">
        <f>IF(ISBLANK(A1743),"",VLOOKUP(A1743,'Tabla de equipos'!$B$3:$D$107,3,FALSE))</f>
        <v/>
      </c>
      <c r="J1743" s="106" t="str">
        <f t="shared" si="27"/>
        <v/>
      </c>
    </row>
    <row r="1744" spans="5:10" x14ac:dyDescent="0.2">
      <c r="E1744" s="128" t="str">
        <f>IF(ISBLANK(A1744),"",VLOOKUP(A1744,'Tabla de equipos'!$B$3:$D$107,3,FALSE))</f>
        <v/>
      </c>
      <c r="J1744" s="106" t="str">
        <f t="shared" si="27"/>
        <v/>
      </c>
    </row>
    <row r="1745" spans="5:10" x14ac:dyDescent="0.2">
      <c r="E1745" s="128" t="str">
        <f>IF(ISBLANK(A1745),"",VLOOKUP(A1745,'Tabla de equipos'!$B$3:$D$107,3,FALSE))</f>
        <v/>
      </c>
      <c r="J1745" s="106" t="str">
        <f t="shared" si="27"/>
        <v/>
      </c>
    </row>
    <row r="1746" spans="5:10" x14ac:dyDescent="0.2">
      <c r="E1746" s="128" t="str">
        <f>IF(ISBLANK(A1746),"",VLOOKUP(A1746,'Tabla de equipos'!$B$3:$D$107,3,FALSE))</f>
        <v/>
      </c>
      <c r="J1746" s="106" t="str">
        <f t="shared" si="27"/>
        <v/>
      </c>
    </row>
    <row r="1747" spans="5:10" x14ac:dyDescent="0.2">
      <c r="E1747" s="128" t="str">
        <f>IF(ISBLANK(A1747),"",VLOOKUP(A1747,'Tabla de equipos'!$B$3:$D$107,3,FALSE))</f>
        <v/>
      </c>
      <c r="J1747" s="106" t="str">
        <f t="shared" si="27"/>
        <v/>
      </c>
    </row>
    <row r="1748" spans="5:10" x14ac:dyDescent="0.2">
      <c r="E1748" s="128" t="str">
        <f>IF(ISBLANK(A1748),"",VLOOKUP(A1748,'Tabla de equipos'!$B$3:$D$107,3,FALSE))</f>
        <v/>
      </c>
      <c r="J1748" s="106" t="str">
        <f t="shared" si="27"/>
        <v/>
      </c>
    </row>
    <row r="1749" spans="5:10" x14ac:dyDescent="0.2">
      <c r="E1749" s="128" t="str">
        <f>IF(ISBLANK(A1749),"",VLOOKUP(A1749,'Tabla de equipos'!$B$3:$D$107,3,FALSE))</f>
        <v/>
      </c>
      <c r="J1749" s="106" t="str">
        <f t="shared" si="27"/>
        <v/>
      </c>
    </row>
    <row r="1750" spans="5:10" x14ac:dyDescent="0.2">
      <c r="E1750" s="128" t="str">
        <f>IF(ISBLANK(A1750),"",VLOOKUP(A1750,'Tabla de equipos'!$B$3:$D$107,3,FALSE))</f>
        <v/>
      </c>
      <c r="J1750" s="106" t="str">
        <f t="shared" si="27"/>
        <v/>
      </c>
    </row>
    <row r="1751" spans="5:10" x14ac:dyDescent="0.2">
      <c r="E1751" s="128" t="str">
        <f>IF(ISBLANK(A1751),"",VLOOKUP(A1751,'Tabla de equipos'!$B$3:$D$107,3,FALSE))</f>
        <v/>
      </c>
      <c r="J1751" s="106" t="str">
        <f t="shared" si="27"/>
        <v/>
      </c>
    </row>
    <row r="1752" spans="5:10" x14ac:dyDescent="0.2">
      <c r="E1752" s="128" t="str">
        <f>IF(ISBLANK(A1752),"",VLOOKUP(A1752,'Tabla de equipos'!$B$3:$D$107,3,FALSE))</f>
        <v/>
      </c>
      <c r="J1752" s="106" t="str">
        <f t="shared" si="27"/>
        <v/>
      </c>
    </row>
    <row r="1753" spans="5:10" x14ac:dyDescent="0.2">
      <c r="E1753" s="128" t="str">
        <f>IF(ISBLANK(A1753),"",VLOOKUP(A1753,'Tabla de equipos'!$B$3:$D$107,3,FALSE))</f>
        <v/>
      </c>
      <c r="J1753" s="106" t="str">
        <f t="shared" si="27"/>
        <v/>
      </c>
    </row>
    <row r="1754" spans="5:10" x14ac:dyDescent="0.2">
      <c r="E1754" s="128" t="str">
        <f>IF(ISBLANK(A1754),"",VLOOKUP(A1754,'Tabla de equipos'!$B$3:$D$107,3,FALSE))</f>
        <v/>
      </c>
      <c r="J1754" s="106" t="str">
        <f t="shared" si="27"/>
        <v/>
      </c>
    </row>
    <row r="1755" spans="5:10" x14ac:dyDescent="0.2">
      <c r="E1755" s="128" t="str">
        <f>IF(ISBLANK(A1755),"",VLOOKUP(A1755,'Tabla de equipos'!$B$3:$D$107,3,FALSE))</f>
        <v/>
      </c>
      <c r="J1755" s="106" t="str">
        <f t="shared" si="27"/>
        <v/>
      </c>
    </row>
    <row r="1756" spans="5:10" x14ac:dyDescent="0.2">
      <c r="E1756" s="128" t="str">
        <f>IF(ISBLANK(A1756),"",VLOOKUP(A1756,'Tabla de equipos'!$B$3:$D$107,3,FALSE))</f>
        <v/>
      </c>
      <c r="J1756" s="106" t="str">
        <f t="shared" si="27"/>
        <v/>
      </c>
    </row>
    <row r="1757" spans="5:10" x14ac:dyDescent="0.2">
      <c r="E1757" s="128" t="str">
        <f>IF(ISBLANK(A1757),"",VLOOKUP(A1757,'Tabla de equipos'!$B$3:$D$107,3,FALSE))</f>
        <v/>
      </c>
      <c r="J1757" s="106" t="str">
        <f t="shared" si="27"/>
        <v/>
      </c>
    </row>
    <row r="1758" spans="5:10" x14ac:dyDescent="0.2">
      <c r="E1758" s="128" t="str">
        <f>IF(ISBLANK(A1758),"",VLOOKUP(A1758,'Tabla de equipos'!$B$3:$D$107,3,FALSE))</f>
        <v/>
      </c>
      <c r="J1758" s="106" t="str">
        <f t="shared" si="27"/>
        <v/>
      </c>
    </row>
    <row r="1759" spans="5:10" x14ac:dyDescent="0.2">
      <c r="E1759" s="128" t="str">
        <f>IF(ISBLANK(A1759),"",VLOOKUP(A1759,'Tabla de equipos'!$B$3:$D$107,3,FALSE))</f>
        <v/>
      </c>
      <c r="J1759" s="106" t="str">
        <f t="shared" si="27"/>
        <v/>
      </c>
    </row>
    <row r="1760" spans="5:10" x14ac:dyDescent="0.2">
      <c r="E1760" s="128" t="str">
        <f>IF(ISBLANK(A1760),"",VLOOKUP(A1760,'Tabla de equipos'!$B$3:$D$107,3,FALSE))</f>
        <v/>
      </c>
      <c r="J1760" s="106" t="str">
        <f t="shared" si="27"/>
        <v/>
      </c>
    </row>
    <row r="1761" spans="5:10" x14ac:dyDescent="0.2">
      <c r="E1761" s="128" t="str">
        <f>IF(ISBLANK(A1761),"",VLOOKUP(A1761,'Tabla de equipos'!$B$3:$D$107,3,FALSE))</f>
        <v/>
      </c>
      <c r="J1761" s="106" t="str">
        <f t="shared" si="27"/>
        <v/>
      </c>
    </row>
    <row r="1762" spans="5:10" x14ac:dyDescent="0.2">
      <c r="E1762" s="128" t="str">
        <f>IF(ISBLANK(A1762),"",VLOOKUP(A1762,'Tabla de equipos'!$B$3:$D$107,3,FALSE))</f>
        <v/>
      </c>
      <c r="J1762" s="106" t="str">
        <f t="shared" si="27"/>
        <v/>
      </c>
    </row>
    <row r="1763" spans="5:10" x14ac:dyDescent="0.2">
      <c r="E1763" s="128" t="str">
        <f>IF(ISBLANK(A1763),"",VLOOKUP(A1763,'Tabla de equipos'!$B$3:$D$107,3,FALSE))</f>
        <v/>
      </c>
      <c r="J1763" s="106" t="str">
        <f t="shared" si="27"/>
        <v/>
      </c>
    </row>
    <row r="1764" spans="5:10" x14ac:dyDescent="0.2">
      <c r="E1764" s="128" t="str">
        <f>IF(ISBLANK(A1764),"",VLOOKUP(A1764,'Tabla de equipos'!$B$3:$D$107,3,FALSE))</f>
        <v/>
      </c>
      <c r="J1764" s="106" t="str">
        <f t="shared" si="27"/>
        <v/>
      </c>
    </row>
    <row r="1765" spans="5:10" x14ac:dyDescent="0.2">
      <c r="E1765" s="128" t="str">
        <f>IF(ISBLANK(A1765),"",VLOOKUP(A1765,'Tabla de equipos'!$B$3:$D$107,3,FALSE))</f>
        <v/>
      </c>
      <c r="J1765" s="106" t="str">
        <f t="shared" si="27"/>
        <v/>
      </c>
    </row>
    <row r="1766" spans="5:10" x14ac:dyDescent="0.2">
      <c r="E1766" s="128" t="str">
        <f>IF(ISBLANK(A1766),"",VLOOKUP(A1766,'Tabla de equipos'!$B$3:$D$107,3,FALSE))</f>
        <v/>
      </c>
      <c r="J1766" s="106" t="str">
        <f t="shared" si="27"/>
        <v/>
      </c>
    </row>
    <row r="1767" spans="5:10" x14ac:dyDescent="0.2">
      <c r="E1767" s="128" t="str">
        <f>IF(ISBLANK(A1767),"",VLOOKUP(A1767,'Tabla de equipos'!$B$3:$D$107,3,FALSE))</f>
        <v/>
      </c>
      <c r="J1767" s="106" t="str">
        <f t="shared" si="27"/>
        <v/>
      </c>
    </row>
    <row r="1768" spans="5:10" x14ac:dyDescent="0.2">
      <c r="E1768" s="128" t="str">
        <f>IF(ISBLANK(A1768),"",VLOOKUP(A1768,'Tabla de equipos'!$B$3:$D$107,3,FALSE))</f>
        <v/>
      </c>
      <c r="J1768" s="106" t="str">
        <f t="shared" si="27"/>
        <v/>
      </c>
    </row>
    <row r="1769" spans="5:10" x14ac:dyDescent="0.2">
      <c r="E1769" s="128" t="str">
        <f>IF(ISBLANK(A1769),"",VLOOKUP(A1769,'Tabla de equipos'!$B$3:$D$107,3,FALSE))</f>
        <v/>
      </c>
      <c r="J1769" s="106" t="str">
        <f t="shared" si="27"/>
        <v/>
      </c>
    </row>
    <row r="1770" spans="5:10" x14ac:dyDescent="0.2">
      <c r="E1770" s="128" t="str">
        <f>IF(ISBLANK(A1770),"",VLOOKUP(A1770,'Tabla de equipos'!$B$3:$D$107,3,FALSE))</f>
        <v/>
      </c>
      <c r="J1770" s="106" t="str">
        <f t="shared" si="27"/>
        <v/>
      </c>
    </row>
    <row r="1771" spans="5:10" x14ac:dyDescent="0.2">
      <c r="E1771" s="128" t="str">
        <f>IF(ISBLANK(A1771),"",VLOOKUP(A1771,'Tabla de equipos'!$B$3:$D$107,3,FALSE))</f>
        <v/>
      </c>
      <c r="J1771" s="106" t="str">
        <f t="shared" si="27"/>
        <v/>
      </c>
    </row>
    <row r="1772" spans="5:10" x14ac:dyDescent="0.2">
      <c r="E1772" s="128" t="str">
        <f>IF(ISBLANK(A1772),"",VLOOKUP(A1772,'Tabla de equipos'!$B$3:$D$107,3,FALSE))</f>
        <v/>
      </c>
      <c r="J1772" s="106" t="str">
        <f t="shared" si="27"/>
        <v/>
      </c>
    </row>
    <row r="1773" spans="5:10" x14ac:dyDescent="0.2">
      <c r="E1773" s="128" t="str">
        <f>IF(ISBLANK(A1773),"",VLOOKUP(A1773,'Tabla de equipos'!$B$3:$D$107,3,FALSE))</f>
        <v/>
      </c>
      <c r="J1773" s="106" t="str">
        <f t="shared" si="27"/>
        <v/>
      </c>
    </row>
    <row r="1774" spans="5:10" x14ac:dyDescent="0.2">
      <c r="E1774" s="128" t="str">
        <f>IF(ISBLANK(A1774),"",VLOOKUP(A1774,'Tabla de equipos'!$B$3:$D$107,3,FALSE))</f>
        <v/>
      </c>
      <c r="J1774" s="106" t="str">
        <f t="shared" si="27"/>
        <v/>
      </c>
    </row>
    <row r="1775" spans="5:10" x14ac:dyDescent="0.2">
      <c r="E1775" s="128" t="str">
        <f>IF(ISBLANK(A1775),"",VLOOKUP(A1775,'Tabla de equipos'!$B$3:$D$107,3,FALSE))</f>
        <v/>
      </c>
      <c r="J1775" s="106" t="str">
        <f t="shared" si="27"/>
        <v/>
      </c>
    </row>
    <row r="1776" spans="5:10" x14ac:dyDescent="0.2">
      <c r="E1776" s="128" t="str">
        <f>IF(ISBLANK(A1776),"",VLOOKUP(A1776,'Tabla de equipos'!$B$3:$D$107,3,FALSE))</f>
        <v/>
      </c>
      <c r="J1776" s="106" t="str">
        <f t="shared" si="27"/>
        <v/>
      </c>
    </row>
    <row r="1777" spans="5:10" x14ac:dyDescent="0.2">
      <c r="E1777" s="128" t="str">
        <f>IF(ISBLANK(A1777),"",VLOOKUP(A1777,'Tabla de equipos'!$B$3:$D$107,3,FALSE))</f>
        <v/>
      </c>
      <c r="J1777" s="106" t="str">
        <f t="shared" si="27"/>
        <v/>
      </c>
    </row>
    <row r="1778" spans="5:10" x14ac:dyDescent="0.2">
      <c r="E1778" s="128" t="str">
        <f>IF(ISBLANK(A1778),"",VLOOKUP(A1778,'Tabla de equipos'!$B$3:$D$107,3,FALSE))</f>
        <v/>
      </c>
      <c r="J1778" s="106" t="str">
        <f t="shared" si="27"/>
        <v/>
      </c>
    </row>
    <row r="1779" spans="5:10" x14ac:dyDescent="0.2">
      <c r="E1779" s="128" t="str">
        <f>IF(ISBLANK(A1779),"",VLOOKUP(A1779,'Tabla de equipos'!$B$3:$D$107,3,FALSE))</f>
        <v/>
      </c>
      <c r="J1779" s="106" t="str">
        <f t="shared" si="27"/>
        <v/>
      </c>
    </row>
    <row r="1780" spans="5:10" x14ac:dyDescent="0.2">
      <c r="E1780" s="128" t="str">
        <f>IF(ISBLANK(A1780),"",VLOOKUP(A1780,'Tabla de equipos'!$B$3:$D$107,3,FALSE))</f>
        <v/>
      </c>
      <c r="J1780" s="106" t="str">
        <f t="shared" si="27"/>
        <v/>
      </c>
    </row>
    <row r="1781" spans="5:10" x14ac:dyDescent="0.2">
      <c r="E1781" s="128" t="str">
        <f>IF(ISBLANK(A1781),"",VLOOKUP(A1781,'Tabla de equipos'!$B$3:$D$107,3,FALSE))</f>
        <v/>
      </c>
      <c r="J1781" s="106" t="str">
        <f t="shared" si="27"/>
        <v/>
      </c>
    </row>
    <row r="1782" spans="5:10" x14ac:dyDescent="0.2">
      <c r="E1782" s="128" t="str">
        <f>IF(ISBLANK(A1782),"",VLOOKUP(A1782,'Tabla de equipos'!$B$3:$D$107,3,FALSE))</f>
        <v/>
      </c>
      <c r="J1782" s="106" t="str">
        <f t="shared" si="27"/>
        <v/>
      </c>
    </row>
    <row r="1783" spans="5:10" x14ac:dyDescent="0.2">
      <c r="E1783" s="128" t="str">
        <f>IF(ISBLANK(A1783),"",VLOOKUP(A1783,'Tabla de equipos'!$B$3:$D$107,3,FALSE))</f>
        <v/>
      </c>
      <c r="J1783" s="106" t="str">
        <f t="shared" si="27"/>
        <v/>
      </c>
    </row>
    <row r="1784" spans="5:10" x14ac:dyDescent="0.2">
      <c r="E1784" s="128" t="str">
        <f>IF(ISBLANK(A1784),"",VLOOKUP(A1784,'Tabla de equipos'!$B$3:$D$107,3,FALSE))</f>
        <v/>
      </c>
      <c r="J1784" s="106" t="str">
        <f t="shared" si="27"/>
        <v/>
      </c>
    </row>
    <row r="1785" spans="5:10" x14ac:dyDescent="0.2">
      <c r="E1785" s="128" t="str">
        <f>IF(ISBLANK(A1785),"",VLOOKUP(A1785,'Tabla de equipos'!$B$3:$D$107,3,FALSE))</f>
        <v/>
      </c>
      <c r="J1785" s="106" t="str">
        <f t="shared" si="27"/>
        <v/>
      </c>
    </row>
    <row r="1786" spans="5:10" x14ac:dyDescent="0.2">
      <c r="E1786" s="128" t="str">
        <f>IF(ISBLANK(A1786),"",VLOOKUP(A1786,'Tabla de equipos'!$B$3:$D$107,3,FALSE))</f>
        <v/>
      </c>
      <c r="J1786" s="106" t="str">
        <f t="shared" si="27"/>
        <v/>
      </c>
    </row>
    <row r="1787" spans="5:10" x14ac:dyDescent="0.2">
      <c r="E1787" s="128" t="str">
        <f>IF(ISBLANK(A1787),"",VLOOKUP(A1787,'Tabla de equipos'!$B$3:$D$107,3,FALSE))</f>
        <v/>
      </c>
      <c r="J1787" s="106" t="str">
        <f t="shared" si="27"/>
        <v/>
      </c>
    </row>
    <row r="1788" spans="5:10" x14ac:dyDescent="0.2">
      <c r="E1788" s="128" t="str">
        <f>IF(ISBLANK(A1788),"",VLOOKUP(A1788,'Tabla de equipos'!$B$3:$D$107,3,FALSE))</f>
        <v/>
      </c>
      <c r="J1788" s="106" t="str">
        <f t="shared" si="27"/>
        <v/>
      </c>
    </row>
    <row r="1789" spans="5:10" x14ac:dyDescent="0.2">
      <c r="E1789" s="128" t="str">
        <f>IF(ISBLANK(A1789),"",VLOOKUP(A1789,'Tabla de equipos'!$B$3:$D$107,3,FALSE))</f>
        <v/>
      </c>
      <c r="J1789" s="106" t="str">
        <f t="shared" si="27"/>
        <v/>
      </c>
    </row>
    <row r="1790" spans="5:10" x14ac:dyDescent="0.2">
      <c r="E1790" s="128" t="str">
        <f>IF(ISBLANK(A1790),"",VLOOKUP(A1790,'Tabla de equipos'!$B$3:$D$107,3,FALSE))</f>
        <v/>
      </c>
      <c r="J1790" s="106" t="str">
        <f t="shared" si="27"/>
        <v/>
      </c>
    </row>
    <row r="1791" spans="5:10" x14ac:dyDescent="0.2">
      <c r="E1791" s="128" t="str">
        <f>IF(ISBLANK(A1791),"",VLOOKUP(A1791,'Tabla de equipos'!$B$3:$D$107,3,FALSE))</f>
        <v/>
      </c>
      <c r="J1791" s="106" t="str">
        <f t="shared" si="27"/>
        <v/>
      </c>
    </row>
    <row r="1792" spans="5:10" x14ac:dyDescent="0.2">
      <c r="E1792" s="128" t="str">
        <f>IF(ISBLANK(A1792),"",VLOOKUP(A1792,'Tabla de equipos'!$B$3:$D$107,3,FALSE))</f>
        <v/>
      </c>
      <c r="J1792" s="106" t="str">
        <f t="shared" si="27"/>
        <v/>
      </c>
    </row>
    <row r="1793" spans="5:10" x14ac:dyDescent="0.2">
      <c r="E1793" s="128" t="str">
        <f>IF(ISBLANK(A1793),"",VLOOKUP(A1793,'Tabla de equipos'!$B$3:$D$107,3,FALSE))</f>
        <v/>
      </c>
      <c r="J1793" s="106" t="str">
        <f t="shared" si="27"/>
        <v/>
      </c>
    </row>
    <row r="1794" spans="5:10" x14ac:dyDescent="0.2">
      <c r="E1794" s="128" t="str">
        <f>IF(ISBLANK(A1794),"",VLOOKUP(A1794,'Tabla de equipos'!$B$3:$D$107,3,FALSE))</f>
        <v/>
      </c>
      <c r="J1794" s="106" t="str">
        <f t="shared" si="27"/>
        <v/>
      </c>
    </row>
    <row r="1795" spans="5:10" x14ac:dyDescent="0.2">
      <c r="E1795" s="128" t="str">
        <f>IF(ISBLANK(A1795),"",VLOOKUP(A1795,'Tabla de equipos'!$B$3:$D$107,3,FALSE))</f>
        <v/>
      </c>
      <c r="J1795" s="106" t="str">
        <f t="shared" si="27"/>
        <v/>
      </c>
    </row>
    <row r="1796" spans="5:10" x14ac:dyDescent="0.2">
      <c r="E1796" s="128" t="str">
        <f>IF(ISBLANK(A1796),"",VLOOKUP(A1796,'Tabla de equipos'!$B$3:$D$107,3,FALSE))</f>
        <v/>
      </c>
      <c r="J1796" s="106" t="str">
        <f t="shared" si="27"/>
        <v/>
      </c>
    </row>
    <row r="1797" spans="5:10" x14ac:dyDescent="0.2">
      <c r="E1797" s="128" t="str">
        <f>IF(ISBLANK(A1797),"",VLOOKUP(A1797,'Tabla de equipos'!$B$3:$D$107,3,FALSE))</f>
        <v/>
      </c>
      <c r="J1797" s="106" t="str">
        <f t="shared" ref="J1797:J1860" si="28">IF(AND(A1797="",G1797=0),"",IF(AND(G1797&gt;0,A1797=""),"Falta elegir equipo/producto",IF(AND(A1797&lt;&gt;"",G1797=""),"falta incluir unidades",IF(AND(A1797&lt;&gt;"",G1797&gt;0,B1797=""),"Falta incluir Tipo de Exceptuación",IF(AND(A1797&lt;&gt;"",B1797&lt;&gt;"",C1797="",G1797&gt;0),"Falta Incluir Nombre del Beneficiario","No olvidar adjuntar factura de la exceptuación")))))</f>
        <v/>
      </c>
    </row>
    <row r="1798" spans="5:10" x14ac:dyDescent="0.2">
      <c r="E1798" s="128" t="str">
        <f>IF(ISBLANK(A1798),"",VLOOKUP(A1798,'Tabla de equipos'!$B$3:$D$107,3,FALSE))</f>
        <v/>
      </c>
      <c r="J1798" s="106" t="str">
        <f t="shared" si="28"/>
        <v/>
      </c>
    </row>
    <row r="1799" spans="5:10" x14ac:dyDescent="0.2">
      <c r="E1799" s="128" t="str">
        <f>IF(ISBLANK(A1799),"",VLOOKUP(A1799,'Tabla de equipos'!$B$3:$D$107,3,FALSE))</f>
        <v/>
      </c>
      <c r="J1799" s="106" t="str">
        <f t="shared" si="28"/>
        <v/>
      </c>
    </row>
    <row r="1800" spans="5:10" x14ac:dyDescent="0.2">
      <c r="E1800" s="128" t="str">
        <f>IF(ISBLANK(A1800),"",VLOOKUP(A1800,'Tabla de equipos'!$B$3:$D$107,3,FALSE))</f>
        <v/>
      </c>
      <c r="J1800" s="106" t="str">
        <f t="shared" si="28"/>
        <v/>
      </c>
    </row>
    <row r="1801" spans="5:10" x14ac:dyDescent="0.2">
      <c r="E1801" s="128" t="str">
        <f>IF(ISBLANK(A1801),"",VLOOKUP(A1801,'Tabla de equipos'!$B$3:$D$107,3,FALSE))</f>
        <v/>
      </c>
      <c r="J1801" s="106" t="str">
        <f t="shared" si="28"/>
        <v/>
      </c>
    </row>
    <row r="1802" spans="5:10" x14ac:dyDescent="0.2">
      <c r="E1802" s="128" t="str">
        <f>IF(ISBLANK(A1802),"",VLOOKUP(A1802,'Tabla de equipos'!$B$3:$D$107,3,FALSE))</f>
        <v/>
      </c>
      <c r="J1802" s="106" t="str">
        <f t="shared" si="28"/>
        <v/>
      </c>
    </row>
    <row r="1803" spans="5:10" x14ac:dyDescent="0.2">
      <c r="E1803" s="128" t="str">
        <f>IF(ISBLANK(A1803),"",VLOOKUP(A1803,'Tabla de equipos'!$B$3:$D$107,3,FALSE))</f>
        <v/>
      </c>
      <c r="J1803" s="106" t="str">
        <f t="shared" si="28"/>
        <v/>
      </c>
    </row>
    <row r="1804" spans="5:10" x14ac:dyDescent="0.2">
      <c r="E1804" s="128" t="str">
        <f>IF(ISBLANK(A1804),"",VLOOKUP(A1804,'Tabla de equipos'!$B$3:$D$107,3,FALSE))</f>
        <v/>
      </c>
      <c r="J1804" s="106" t="str">
        <f t="shared" si="28"/>
        <v/>
      </c>
    </row>
    <row r="1805" spans="5:10" x14ac:dyDescent="0.2">
      <c r="E1805" s="128" t="str">
        <f>IF(ISBLANK(A1805),"",VLOOKUP(A1805,'Tabla de equipos'!$B$3:$D$107,3,FALSE))</f>
        <v/>
      </c>
      <c r="J1805" s="106" t="str">
        <f t="shared" si="28"/>
        <v/>
      </c>
    </row>
    <row r="1806" spans="5:10" x14ac:dyDescent="0.2">
      <c r="E1806" s="128" t="str">
        <f>IF(ISBLANK(A1806),"",VLOOKUP(A1806,'Tabla de equipos'!$B$3:$D$107,3,FALSE))</f>
        <v/>
      </c>
      <c r="J1806" s="106" t="str">
        <f t="shared" si="28"/>
        <v/>
      </c>
    </row>
    <row r="1807" spans="5:10" x14ac:dyDescent="0.2">
      <c r="E1807" s="128" t="str">
        <f>IF(ISBLANK(A1807),"",VLOOKUP(A1807,'Tabla de equipos'!$B$3:$D$107,3,FALSE))</f>
        <v/>
      </c>
      <c r="J1807" s="106" t="str">
        <f t="shared" si="28"/>
        <v/>
      </c>
    </row>
    <row r="1808" spans="5:10" x14ac:dyDescent="0.2">
      <c r="E1808" s="128" t="str">
        <f>IF(ISBLANK(A1808),"",VLOOKUP(A1808,'Tabla de equipos'!$B$3:$D$107,3,FALSE))</f>
        <v/>
      </c>
      <c r="J1808" s="106" t="str">
        <f t="shared" si="28"/>
        <v/>
      </c>
    </row>
    <row r="1809" spans="5:10" x14ac:dyDescent="0.2">
      <c r="E1809" s="128" t="str">
        <f>IF(ISBLANK(A1809),"",VLOOKUP(A1809,'Tabla de equipos'!$B$3:$D$107,3,FALSE))</f>
        <v/>
      </c>
      <c r="J1809" s="106" t="str">
        <f t="shared" si="28"/>
        <v/>
      </c>
    </row>
    <row r="1810" spans="5:10" x14ac:dyDescent="0.2">
      <c r="E1810" s="128" t="str">
        <f>IF(ISBLANK(A1810),"",VLOOKUP(A1810,'Tabla de equipos'!$B$3:$D$107,3,FALSE))</f>
        <v/>
      </c>
      <c r="J1810" s="106" t="str">
        <f t="shared" si="28"/>
        <v/>
      </c>
    </row>
    <row r="1811" spans="5:10" x14ac:dyDescent="0.2">
      <c r="E1811" s="128" t="str">
        <f>IF(ISBLANK(A1811),"",VLOOKUP(A1811,'Tabla de equipos'!$B$3:$D$107,3,FALSE))</f>
        <v/>
      </c>
      <c r="J1811" s="106" t="str">
        <f t="shared" si="28"/>
        <v/>
      </c>
    </row>
    <row r="1812" spans="5:10" x14ac:dyDescent="0.2">
      <c r="E1812" s="128" t="str">
        <f>IF(ISBLANK(A1812),"",VLOOKUP(A1812,'Tabla de equipos'!$B$3:$D$107,3,FALSE))</f>
        <v/>
      </c>
      <c r="J1812" s="106" t="str">
        <f t="shared" si="28"/>
        <v/>
      </c>
    </row>
    <row r="1813" spans="5:10" x14ac:dyDescent="0.2">
      <c r="E1813" s="128" t="str">
        <f>IF(ISBLANK(A1813),"",VLOOKUP(A1813,'Tabla de equipos'!$B$3:$D$107,3,FALSE))</f>
        <v/>
      </c>
      <c r="J1813" s="106" t="str">
        <f t="shared" si="28"/>
        <v/>
      </c>
    </row>
    <row r="1814" spans="5:10" x14ac:dyDescent="0.2">
      <c r="E1814" s="128" t="str">
        <f>IF(ISBLANK(A1814),"",VLOOKUP(A1814,'Tabla de equipos'!$B$3:$D$107,3,FALSE))</f>
        <v/>
      </c>
      <c r="J1814" s="106" t="str">
        <f t="shared" si="28"/>
        <v/>
      </c>
    </row>
    <row r="1815" spans="5:10" x14ac:dyDescent="0.2">
      <c r="E1815" s="128" t="str">
        <f>IF(ISBLANK(A1815),"",VLOOKUP(A1815,'Tabla de equipos'!$B$3:$D$107,3,FALSE))</f>
        <v/>
      </c>
      <c r="J1815" s="106" t="str">
        <f t="shared" si="28"/>
        <v/>
      </c>
    </row>
    <row r="1816" spans="5:10" x14ac:dyDescent="0.2">
      <c r="E1816" s="128" t="str">
        <f>IF(ISBLANK(A1816),"",VLOOKUP(A1816,'Tabla de equipos'!$B$3:$D$107,3,FALSE))</f>
        <v/>
      </c>
      <c r="J1816" s="106" t="str">
        <f t="shared" si="28"/>
        <v/>
      </c>
    </row>
    <row r="1817" spans="5:10" x14ac:dyDescent="0.2">
      <c r="E1817" s="128" t="str">
        <f>IF(ISBLANK(A1817),"",VLOOKUP(A1817,'Tabla de equipos'!$B$3:$D$107,3,FALSE))</f>
        <v/>
      </c>
      <c r="J1817" s="106" t="str">
        <f t="shared" si="28"/>
        <v/>
      </c>
    </row>
    <row r="1818" spans="5:10" x14ac:dyDescent="0.2">
      <c r="E1818" s="128" t="str">
        <f>IF(ISBLANK(A1818),"",VLOOKUP(A1818,'Tabla de equipos'!$B$3:$D$107,3,FALSE))</f>
        <v/>
      </c>
      <c r="J1818" s="106" t="str">
        <f t="shared" si="28"/>
        <v/>
      </c>
    </row>
    <row r="1819" spans="5:10" x14ac:dyDescent="0.2">
      <c r="E1819" s="128" t="str">
        <f>IF(ISBLANK(A1819),"",VLOOKUP(A1819,'Tabla de equipos'!$B$3:$D$107,3,FALSE))</f>
        <v/>
      </c>
      <c r="J1819" s="106" t="str">
        <f t="shared" si="28"/>
        <v/>
      </c>
    </row>
    <row r="1820" spans="5:10" x14ac:dyDescent="0.2">
      <c r="E1820" s="128" t="str">
        <f>IF(ISBLANK(A1820),"",VLOOKUP(A1820,'Tabla de equipos'!$B$3:$D$107,3,FALSE))</f>
        <v/>
      </c>
      <c r="J1820" s="106" t="str">
        <f t="shared" si="28"/>
        <v/>
      </c>
    </row>
    <row r="1821" spans="5:10" x14ac:dyDescent="0.2">
      <c r="E1821" s="128" t="str">
        <f>IF(ISBLANK(A1821),"",VLOOKUP(A1821,'Tabla de equipos'!$B$3:$D$107,3,FALSE))</f>
        <v/>
      </c>
      <c r="J1821" s="106" t="str">
        <f t="shared" si="28"/>
        <v/>
      </c>
    </row>
    <row r="1822" spans="5:10" x14ac:dyDescent="0.2">
      <c r="E1822" s="128" t="str">
        <f>IF(ISBLANK(A1822),"",VLOOKUP(A1822,'Tabla de equipos'!$B$3:$D$107,3,FALSE))</f>
        <v/>
      </c>
      <c r="J1822" s="106" t="str">
        <f t="shared" si="28"/>
        <v/>
      </c>
    </row>
    <row r="1823" spans="5:10" x14ac:dyDescent="0.2">
      <c r="E1823" s="128" t="str">
        <f>IF(ISBLANK(A1823),"",VLOOKUP(A1823,'Tabla de equipos'!$B$3:$D$107,3,FALSE))</f>
        <v/>
      </c>
      <c r="J1823" s="106" t="str">
        <f t="shared" si="28"/>
        <v/>
      </c>
    </row>
    <row r="1824" spans="5:10" x14ac:dyDescent="0.2">
      <c r="E1824" s="128" t="str">
        <f>IF(ISBLANK(A1824),"",VLOOKUP(A1824,'Tabla de equipos'!$B$3:$D$107,3,FALSE))</f>
        <v/>
      </c>
      <c r="J1824" s="106" t="str">
        <f t="shared" si="28"/>
        <v/>
      </c>
    </row>
    <row r="1825" spans="5:10" x14ac:dyDescent="0.2">
      <c r="E1825" s="128" t="str">
        <f>IF(ISBLANK(A1825),"",VLOOKUP(A1825,'Tabla de equipos'!$B$3:$D$107,3,FALSE))</f>
        <v/>
      </c>
      <c r="J1825" s="106" t="str">
        <f t="shared" si="28"/>
        <v/>
      </c>
    </row>
    <row r="1826" spans="5:10" x14ac:dyDescent="0.2">
      <c r="E1826" s="128" t="str">
        <f>IF(ISBLANK(A1826),"",VLOOKUP(A1826,'Tabla de equipos'!$B$3:$D$107,3,FALSE))</f>
        <v/>
      </c>
      <c r="J1826" s="106" t="str">
        <f t="shared" si="28"/>
        <v/>
      </c>
    </row>
    <row r="1827" spans="5:10" x14ac:dyDescent="0.2">
      <c r="E1827" s="128" t="str">
        <f>IF(ISBLANK(A1827),"",VLOOKUP(A1827,'Tabla de equipos'!$B$3:$D$107,3,FALSE))</f>
        <v/>
      </c>
      <c r="J1827" s="106" t="str">
        <f t="shared" si="28"/>
        <v/>
      </c>
    </row>
    <row r="1828" spans="5:10" x14ac:dyDescent="0.2">
      <c r="E1828" s="128" t="str">
        <f>IF(ISBLANK(A1828),"",VLOOKUP(A1828,'Tabla de equipos'!$B$3:$D$107,3,FALSE))</f>
        <v/>
      </c>
      <c r="J1828" s="106" t="str">
        <f t="shared" si="28"/>
        <v/>
      </c>
    </row>
    <row r="1829" spans="5:10" x14ac:dyDescent="0.2">
      <c r="E1829" s="128" t="str">
        <f>IF(ISBLANK(A1829),"",VLOOKUP(A1829,'Tabla de equipos'!$B$3:$D$107,3,FALSE))</f>
        <v/>
      </c>
      <c r="J1829" s="106" t="str">
        <f t="shared" si="28"/>
        <v/>
      </c>
    </row>
    <row r="1830" spans="5:10" x14ac:dyDescent="0.2">
      <c r="E1830" s="128" t="str">
        <f>IF(ISBLANK(A1830),"",VLOOKUP(A1830,'Tabla de equipos'!$B$3:$D$107,3,FALSE))</f>
        <v/>
      </c>
      <c r="J1830" s="106" t="str">
        <f t="shared" si="28"/>
        <v/>
      </c>
    </row>
    <row r="1831" spans="5:10" x14ac:dyDescent="0.2">
      <c r="E1831" s="128" t="str">
        <f>IF(ISBLANK(A1831),"",VLOOKUP(A1831,'Tabla de equipos'!$B$3:$D$107,3,FALSE))</f>
        <v/>
      </c>
      <c r="J1831" s="106" t="str">
        <f t="shared" si="28"/>
        <v/>
      </c>
    </row>
    <row r="1832" spans="5:10" x14ac:dyDescent="0.2">
      <c r="E1832" s="128" t="str">
        <f>IF(ISBLANK(A1832),"",VLOOKUP(A1832,'Tabla de equipos'!$B$3:$D$107,3,FALSE))</f>
        <v/>
      </c>
      <c r="J1832" s="106" t="str">
        <f t="shared" si="28"/>
        <v/>
      </c>
    </row>
    <row r="1833" spans="5:10" x14ac:dyDescent="0.2">
      <c r="E1833" s="128" t="str">
        <f>IF(ISBLANK(A1833),"",VLOOKUP(A1833,'Tabla de equipos'!$B$3:$D$107,3,FALSE))</f>
        <v/>
      </c>
      <c r="J1833" s="106" t="str">
        <f t="shared" si="28"/>
        <v/>
      </c>
    </row>
    <row r="1834" spans="5:10" x14ac:dyDescent="0.2">
      <c r="E1834" s="128" t="str">
        <f>IF(ISBLANK(A1834),"",VLOOKUP(A1834,'Tabla de equipos'!$B$3:$D$107,3,FALSE))</f>
        <v/>
      </c>
      <c r="J1834" s="106" t="str">
        <f t="shared" si="28"/>
        <v/>
      </c>
    </row>
    <row r="1835" spans="5:10" x14ac:dyDescent="0.2">
      <c r="E1835" s="128" t="str">
        <f>IF(ISBLANK(A1835),"",VLOOKUP(A1835,'Tabla de equipos'!$B$3:$D$107,3,FALSE))</f>
        <v/>
      </c>
      <c r="J1835" s="106" t="str">
        <f t="shared" si="28"/>
        <v/>
      </c>
    </row>
    <row r="1836" spans="5:10" x14ac:dyDescent="0.2">
      <c r="E1836" s="128" t="str">
        <f>IF(ISBLANK(A1836),"",VLOOKUP(A1836,'Tabla de equipos'!$B$3:$D$107,3,FALSE))</f>
        <v/>
      </c>
      <c r="J1836" s="106" t="str">
        <f t="shared" si="28"/>
        <v/>
      </c>
    </row>
    <row r="1837" spans="5:10" x14ac:dyDescent="0.2">
      <c r="E1837" s="128" t="str">
        <f>IF(ISBLANK(A1837),"",VLOOKUP(A1837,'Tabla de equipos'!$B$3:$D$107,3,FALSE))</f>
        <v/>
      </c>
      <c r="J1837" s="106" t="str">
        <f t="shared" si="28"/>
        <v/>
      </c>
    </row>
    <row r="1838" spans="5:10" x14ac:dyDescent="0.2">
      <c r="E1838" s="128" t="str">
        <f>IF(ISBLANK(A1838),"",VLOOKUP(A1838,'Tabla de equipos'!$B$3:$D$107,3,FALSE))</f>
        <v/>
      </c>
      <c r="J1838" s="106" t="str">
        <f t="shared" si="28"/>
        <v/>
      </c>
    </row>
    <row r="1839" spans="5:10" x14ac:dyDescent="0.2">
      <c r="E1839" s="128" t="str">
        <f>IF(ISBLANK(A1839),"",VLOOKUP(A1839,'Tabla de equipos'!$B$3:$D$107,3,FALSE))</f>
        <v/>
      </c>
      <c r="J1839" s="106" t="str">
        <f t="shared" si="28"/>
        <v/>
      </c>
    </row>
    <row r="1840" spans="5:10" x14ac:dyDescent="0.2">
      <c r="E1840" s="128" t="str">
        <f>IF(ISBLANK(A1840),"",VLOOKUP(A1840,'Tabla de equipos'!$B$3:$D$107,3,FALSE))</f>
        <v/>
      </c>
      <c r="J1840" s="106" t="str">
        <f t="shared" si="28"/>
        <v/>
      </c>
    </row>
    <row r="1841" spans="5:10" x14ac:dyDescent="0.2">
      <c r="E1841" s="128" t="str">
        <f>IF(ISBLANK(A1841),"",VLOOKUP(A1841,'Tabla de equipos'!$B$3:$D$107,3,FALSE))</f>
        <v/>
      </c>
      <c r="J1841" s="106" t="str">
        <f t="shared" si="28"/>
        <v/>
      </c>
    </row>
    <row r="1842" spans="5:10" x14ac:dyDescent="0.2">
      <c r="E1842" s="128" t="str">
        <f>IF(ISBLANK(A1842),"",VLOOKUP(A1842,'Tabla de equipos'!$B$3:$D$107,3,FALSE))</f>
        <v/>
      </c>
      <c r="J1842" s="106" t="str">
        <f t="shared" si="28"/>
        <v/>
      </c>
    </row>
    <row r="1843" spans="5:10" x14ac:dyDescent="0.2">
      <c r="E1843" s="128" t="str">
        <f>IF(ISBLANK(A1843),"",VLOOKUP(A1843,'Tabla de equipos'!$B$3:$D$107,3,FALSE))</f>
        <v/>
      </c>
      <c r="J1843" s="106" t="str">
        <f t="shared" si="28"/>
        <v/>
      </c>
    </row>
    <row r="1844" spans="5:10" x14ac:dyDescent="0.2">
      <c r="E1844" s="128" t="str">
        <f>IF(ISBLANK(A1844),"",VLOOKUP(A1844,'Tabla de equipos'!$B$3:$D$107,3,FALSE))</f>
        <v/>
      </c>
      <c r="J1844" s="106" t="str">
        <f t="shared" si="28"/>
        <v/>
      </c>
    </row>
    <row r="1845" spans="5:10" x14ac:dyDescent="0.2">
      <c r="E1845" s="128" t="str">
        <f>IF(ISBLANK(A1845),"",VLOOKUP(A1845,'Tabla de equipos'!$B$3:$D$107,3,FALSE))</f>
        <v/>
      </c>
      <c r="J1845" s="106" t="str">
        <f t="shared" si="28"/>
        <v/>
      </c>
    </row>
    <row r="1846" spans="5:10" x14ac:dyDescent="0.2">
      <c r="E1846" s="128" t="str">
        <f>IF(ISBLANK(A1846),"",VLOOKUP(A1846,'Tabla de equipos'!$B$3:$D$107,3,FALSE))</f>
        <v/>
      </c>
      <c r="J1846" s="106" t="str">
        <f t="shared" si="28"/>
        <v/>
      </c>
    </row>
    <row r="1847" spans="5:10" x14ac:dyDescent="0.2">
      <c r="E1847" s="128" t="str">
        <f>IF(ISBLANK(A1847),"",VLOOKUP(A1847,'Tabla de equipos'!$B$3:$D$107,3,FALSE))</f>
        <v/>
      </c>
      <c r="J1847" s="106" t="str">
        <f t="shared" si="28"/>
        <v/>
      </c>
    </row>
    <row r="1848" spans="5:10" x14ac:dyDescent="0.2">
      <c r="E1848" s="128" t="str">
        <f>IF(ISBLANK(A1848),"",VLOOKUP(A1848,'Tabla de equipos'!$B$3:$D$107,3,FALSE))</f>
        <v/>
      </c>
      <c r="J1848" s="106" t="str">
        <f t="shared" si="28"/>
        <v/>
      </c>
    </row>
    <row r="1849" spans="5:10" x14ac:dyDescent="0.2">
      <c r="E1849" s="128" t="str">
        <f>IF(ISBLANK(A1849),"",VLOOKUP(A1849,'Tabla de equipos'!$B$3:$D$107,3,FALSE))</f>
        <v/>
      </c>
      <c r="J1849" s="106" t="str">
        <f t="shared" si="28"/>
        <v/>
      </c>
    </row>
    <row r="1850" spans="5:10" x14ac:dyDescent="0.2">
      <c r="E1850" s="128" t="str">
        <f>IF(ISBLANK(A1850),"",VLOOKUP(A1850,'Tabla de equipos'!$B$3:$D$107,3,FALSE))</f>
        <v/>
      </c>
      <c r="J1850" s="106" t="str">
        <f t="shared" si="28"/>
        <v/>
      </c>
    </row>
    <row r="1851" spans="5:10" x14ac:dyDescent="0.2">
      <c r="E1851" s="128" t="str">
        <f>IF(ISBLANK(A1851),"",VLOOKUP(A1851,'Tabla de equipos'!$B$3:$D$107,3,FALSE))</f>
        <v/>
      </c>
      <c r="J1851" s="106" t="str">
        <f t="shared" si="28"/>
        <v/>
      </c>
    </row>
    <row r="1852" spans="5:10" x14ac:dyDescent="0.2">
      <c r="E1852" s="128" t="str">
        <f>IF(ISBLANK(A1852),"",VLOOKUP(A1852,'Tabla de equipos'!$B$3:$D$107,3,FALSE))</f>
        <v/>
      </c>
      <c r="J1852" s="106" t="str">
        <f t="shared" si="28"/>
        <v/>
      </c>
    </row>
    <row r="1853" spans="5:10" x14ac:dyDescent="0.2">
      <c r="E1853" s="128" t="str">
        <f>IF(ISBLANK(A1853),"",VLOOKUP(A1853,'Tabla de equipos'!$B$3:$D$107,3,FALSE))</f>
        <v/>
      </c>
      <c r="J1853" s="106" t="str">
        <f t="shared" si="28"/>
        <v/>
      </c>
    </row>
    <row r="1854" spans="5:10" x14ac:dyDescent="0.2">
      <c r="E1854" s="128" t="str">
        <f>IF(ISBLANK(A1854),"",VLOOKUP(A1854,'Tabla de equipos'!$B$3:$D$107,3,FALSE))</f>
        <v/>
      </c>
      <c r="J1854" s="106" t="str">
        <f t="shared" si="28"/>
        <v/>
      </c>
    </row>
    <row r="1855" spans="5:10" x14ac:dyDescent="0.2">
      <c r="E1855" s="128" t="str">
        <f>IF(ISBLANK(A1855),"",VLOOKUP(A1855,'Tabla de equipos'!$B$3:$D$107,3,FALSE))</f>
        <v/>
      </c>
      <c r="J1855" s="106" t="str">
        <f t="shared" si="28"/>
        <v/>
      </c>
    </row>
    <row r="1856" spans="5:10" x14ac:dyDescent="0.2">
      <c r="E1856" s="128" t="str">
        <f>IF(ISBLANK(A1856),"",VLOOKUP(A1856,'Tabla de equipos'!$B$3:$D$107,3,FALSE))</f>
        <v/>
      </c>
      <c r="J1856" s="106" t="str">
        <f t="shared" si="28"/>
        <v/>
      </c>
    </row>
    <row r="1857" spans="5:10" x14ac:dyDescent="0.2">
      <c r="E1857" s="128" t="str">
        <f>IF(ISBLANK(A1857),"",VLOOKUP(A1857,'Tabla de equipos'!$B$3:$D$107,3,FALSE))</f>
        <v/>
      </c>
      <c r="J1857" s="106" t="str">
        <f t="shared" si="28"/>
        <v/>
      </c>
    </row>
    <row r="1858" spans="5:10" x14ac:dyDescent="0.2">
      <c r="E1858" s="128" t="str">
        <f>IF(ISBLANK(A1858),"",VLOOKUP(A1858,'Tabla de equipos'!$B$3:$D$107,3,FALSE))</f>
        <v/>
      </c>
      <c r="J1858" s="106" t="str">
        <f t="shared" si="28"/>
        <v/>
      </c>
    </row>
    <row r="1859" spans="5:10" x14ac:dyDescent="0.2">
      <c r="E1859" s="128" t="str">
        <f>IF(ISBLANK(A1859),"",VLOOKUP(A1859,'Tabla de equipos'!$B$3:$D$107,3,FALSE))</f>
        <v/>
      </c>
      <c r="J1859" s="106" t="str">
        <f t="shared" si="28"/>
        <v/>
      </c>
    </row>
    <row r="1860" spans="5:10" x14ac:dyDescent="0.2">
      <c r="E1860" s="128" t="str">
        <f>IF(ISBLANK(A1860),"",VLOOKUP(A1860,'Tabla de equipos'!$B$3:$D$107,3,FALSE))</f>
        <v/>
      </c>
      <c r="J1860" s="106" t="str">
        <f t="shared" si="28"/>
        <v/>
      </c>
    </row>
    <row r="1861" spans="5:10" x14ac:dyDescent="0.2">
      <c r="E1861" s="128" t="str">
        <f>IF(ISBLANK(A1861),"",VLOOKUP(A1861,'Tabla de equipos'!$B$3:$D$107,3,FALSE))</f>
        <v/>
      </c>
      <c r="J1861" s="106" t="str">
        <f t="shared" ref="J1861:J1924" si="29">IF(AND(A1861="",G1861=0),"",IF(AND(G1861&gt;0,A1861=""),"Falta elegir equipo/producto",IF(AND(A1861&lt;&gt;"",G1861=""),"falta incluir unidades",IF(AND(A1861&lt;&gt;"",G1861&gt;0,B1861=""),"Falta incluir Tipo de Exceptuación",IF(AND(A1861&lt;&gt;"",B1861&lt;&gt;"",C1861="",G1861&gt;0),"Falta Incluir Nombre del Beneficiario","No olvidar adjuntar factura de la exceptuación")))))</f>
        <v/>
      </c>
    </row>
    <row r="1862" spans="5:10" x14ac:dyDescent="0.2">
      <c r="E1862" s="128" t="str">
        <f>IF(ISBLANK(A1862),"",VLOOKUP(A1862,'Tabla de equipos'!$B$3:$D$107,3,FALSE))</f>
        <v/>
      </c>
      <c r="J1862" s="106" t="str">
        <f t="shared" si="29"/>
        <v/>
      </c>
    </row>
    <row r="1863" spans="5:10" x14ac:dyDescent="0.2">
      <c r="E1863" s="128" t="str">
        <f>IF(ISBLANK(A1863),"",VLOOKUP(A1863,'Tabla de equipos'!$B$3:$D$107,3,FALSE))</f>
        <v/>
      </c>
      <c r="J1863" s="106" t="str">
        <f t="shared" si="29"/>
        <v/>
      </c>
    </row>
    <row r="1864" spans="5:10" x14ac:dyDescent="0.2">
      <c r="E1864" s="128" t="str">
        <f>IF(ISBLANK(A1864),"",VLOOKUP(A1864,'Tabla de equipos'!$B$3:$D$107,3,FALSE))</f>
        <v/>
      </c>
      <c r="J1864" s="106" t="str">
        <f t="shared" si="29"/>
        <v/>
      </c>
    </row>
    <row r="1865" spans="5:10" x14ac:dyDescent="0.2">
      <c r="E1865" s="128" t="str">
        <f>IF(ISBLANK(A1865),"",VLOOKUP(A1865,'Tabla de equipos'!$B$3:$D$107,3,FALSE))</f>
        <v/>
      </c>
      <c r="J1865" s="106" t="str">
        <f t="shared" si="29"/>
        <v/>
      </c>
    </row>
    <row r="1866" spans="5:10" x14ac:dyDescent="0.2">
      <c r="E1866" s="128" t="str">
        <f>IF(ISBLANK(A1866),"",VLOOKUP(A1866,'Tabla de equipos'!$B$3:$D$107,3,FALSE))</f>
        <v/>
      </c>
      <c r="J1866" s="106" t="str">
        <f t="shared" si="29"/>
        <v/>
      </c>
    </row>
    <row r="1867" spans="5:10" x14ac:dyDescent="0.2">
      <c r="E1867" s="128" t="str">
        <f>IF(ISBLANK(A1867),"",VLOOKUP(A1867,'Tabla de equipos'!$B$3:$D$107,3,FALSE))</f>
        <v/>
      </c>
      <c r="J1867" s="106" t="str">
        <f t="shared" si="29"/>
        <v/>
      </c>
    </row>
    <row r="1868" spans="5:10" x14ac:dyDescent="0.2">
      <c r="E1868" s="128" t="str">
        <f>IF(ISBLANK(A1868),"",VLOOKUP(A1868,'Tabla de equipos'!$B$3:$D$107,3,FALSE))</f>
        <v/>
      </c>
      <c r="J1868" s="106" t="str">
        <f t="shared" si="29"/>
        <v/>
      </c>
    </row>
    <row r="1869" spans="5:10" x14ac:dyDescent="0.2">
      <c r="E1869" s="128" t="str">
        <f>IF(ISBLANK(A1869),"",VLOOKUP(A1869,'Tabla de equipos'!$B$3:$D$107,3,FALSE))</f>
        <v/>
      </c>
      <c r="J1869" s="106" t="str">
        <f t="shared" si="29"/>
        <v/>
      </c>
    </row>
    <row r="1870" spans="5:10" x14ac:dyDescent="0.2">
      <c r="E1870" s="128" t="str">
        <f>IF(ISBLANK(A1870),"",VLOOKUP(A1870,'Tabla de equipos'!$B$3:$D$107,3,FALSE))</f>
        <v/>
      </c>
      <c r="J1870" s="106" t="str">
        <f t="shared" si="29"/>
        <v/>
      </c>
    </row>
    <row r="1871" spans="5:10" x14ac:dyDescent="0.2">
      <c r="E1871" s="128" t="str">
        <f>IF(ISBLANK(A1871),"",VLOOKUP(A1871,'Tabla de equipos'!$B$3:$D$107,3,FALSE))</f>
        <v/>
      </c>
      <c r="J1871" s="106" t="str">
        <f t="shared" si="29"/>
        <v/>
      </c>
    </row>
    <row r="1872" spans="5:10" x14ac:dyDescent="0.2">
      <c r="E1872" s="128" t="str">
        <f>IF(ISBLANK(A1872),"",VLOOKUP(A1872,'Tabla de equipos'!$B$3:$D$107,3,FALSE))</f>
        <v/>
      </c>
      <c r="J1872" s="106" t="str">
        <f t="shared" si="29"/>
        <v/>
      </c>
    </row>
    <row r="1873" spans="5:10" x14ac:dyDescent="0.2">
      <c r="E1873" s="128" t="str">
        <f>IF(ISBLANK(A1873),"",VLOOKUP(A1873,'Tabla de equipos'!$B$3:$D$107,3,FALSE))</f>
        <v/>
      </c>
      <c r="J1873" s="106" t="str">
        <f t="shared" si="29"/>
        <v/>
      </c>
    </row>
    <row r="1874" spans="5:10" x14ac:dyDescent="0.2">
      <c r="E1874" s="128" t="str">
        <f>IF(ISBLANK(A1874),"",VLOOKUP(A1874,'Tabla de equipos'!$B$3:$D$107,3,FALSE))</f>
        <v/>
      </c>
      <c r="J1874" s="106" t="str">
        <f t="shared" si="29"/>
        <v/>
      </c>
    </row>
    <row r="1875" spans="5:10" x14ac:dyDescent="0.2">
      <c r="E1875" s="128" t="str">
        <f>IF(ISBLANK(A1875),"",VLOOKUP(A1875,'Tabla de equipos'!$B$3:$D$107,3,FALSE))</f>
        <v/>
      </c>
      <c r="J1875" s="106" t="str">
        <f t="shared" si="29"/>
        <v/>
      </c>
    </row>
    <row r="1876" spans="5:10" x14ac:dyDescent="0.2">
      <c r="E1876" s="128" t="str">
        <f>IF(ISBLANK(A1876),"",VLOOKUP(A1876,'Tabla de equipos'!$B$3:$D$107,3,FALSE))</f>
        <v/>
      </c>
      <c r="J1876" s="106" t="str">
        <f t="shared" si="29"/>
        <v/>
      </c>
    </row>
    <row r="1877" spans="5:10" x14ac:dyDescent="0.2">
      <c r="E1877" s="128" t="str">
        <f>IF(ISBLANK(A1877),"",VLOOKUP(A1877,'Tabla de equipos'!$B$3:$D$107,3,FALSE))</f>
        <v/>
      </c>
      <c r="J1877" s="106" t="str">
        <f t="shared" si="29"/>
        <v/>
      </c>
    </row>
    <row r="1878" spans="5:10" x14ac:dyDescent="0.2">
      <c r="E1878" s="128" t="str">
        <f>IF(ISBLANK(A1878),"",VLOOKUP(A1878,'Tabla de equipos'!$B$3:$D$107,3,FALSE))</f>
        <v/>
      </c>
      <c r="J1878" s="106" t="str">
        <f t="shared" si="29"/>
        <v/>
      </c>
    </row>
    <row r="1879" spans="5:10" x14ac:dyDescent="0.2">
      <c r="E1879" s="128" t="str">
        <f>IF(ISBLANK(A1879),"",VLOOKUP(A1879,'Tabla de equipos'!$B$3:$D$107,3,FALSE))</f>
        <v/>
      </c>
      <c r="J1879" s="106" t="str">
        <f t="shared" si="29"/>
        <v/>
      </c>
    </row>
    <row r="1880" spans="5:10" x14ac:dyDescent="0.2">
      <c r="E1880" s="128" t="str">
        <f>IF(ISBLANK(A1880),"",VLOOKUP(A1880,'Tabla de equipos'!$B$3:$D$107,3,FALSE))</f>
        <v/>
      </c>
      <c r="J1880" s="106" t="str">
        <f t="shared" si="29"/>
        <v/>
      </c>
    </row>
    <row r="1881" spans="5:10" x14ac:dyDescent="0.2">
      <c r="E1881" s="128" t="str">
        <f>IF(ISBLANK(A1881),"",VLOOKUP(A1881,'Tabla de equipos'!$B$3:$D$107,3,FALSE))</f>
        <v/>
      </c>
      <c r="J1881" s="106" t="str">
        <f t="shared" si="29"/>
        <v/>
      </c>
    </row>
    <row r="1882" spans="5:10" x14ac:dyDescent="0.2">
      <c r="E1882" s="128" t="str">
        <f>IF(ISBLANK(A1882),"",VLOOKUP(A1882,'Tabla de equipos'!$B$3:$D$107,3,FALSE))</f>
        <v/>
      </c>
      <c r="J1882" s="106" t="str">
        <f t="shared" si="29"/>
        <v/>
      </c>
    </row>
    <row r="1883" spans="5:10" x14ac:dyDescent="0.2">
      <c r="E1883" s="128" t="str">
        <f>IF(ISBLANK(A1883),"",VLOOKUP(A1883,'Tabla de equipos'!$B$3:$D$107,3,FALSE))</f>
        <v/>
      </c>
      <c r="J1883" s="106" t="str">
        <f t="shared" si="29"/>
        <v/>
      </c>
    </row>
    <row r="1884" spans="5:10" x14ac:dyDescent="0.2">
      <c r="E1884" s="128" t="str">
        <f>IF(ISBLANK(A1884),"",VLOOKUP(A1884,'Tabla de equipos'!$B$3:$D$107,3,FALSE))</f>
        <v/>
      </c>
      <c r="J1884" s="106" t="str">
        <f t="shared" si="29"/>
        <v/>
      </c>
    </row>
    <row r="1885" spans="5:10" x14ac:dyDescent="0.2">
      <c r="E1885" s="128" t="str">
        <f>IF(ISBLANK(A1885),"",VLOOKUP(A1885,'Tabla de equipos'!$B$3:$D$107,3,FALSE))</f>
        <v/>
      </c>
      <c r="J1885" s="106" t="str">
        <f t="shared" si="29"/>
        <v/>
      </c>
    </row>
    <row r="1886" spans="5:10" x14ac:dyDescent="0.2">
      <c r="E1886" s="128" t="str">
        <f>IF(ISBLANK(A1886),"",VLOOKUP(A1886,'Tabla de equipos'!$B$3:$D$107,3,FALSE))</f>
        <v/>
      </c>
      <c r="J1886" s="106" t="str">
        <f t="shared" si="29"/>
        <v/>
      </c>
    </row>
    <row r="1887" spans="5:10" x14ac:dyDescent="0.2">
      <c r="E1887" s="128" t="str">
        <f>IF(ISBLANK(A1887),"",VLOOKUP(A1887,'Tabla de equipos'!$B$3:$D$107,3,FALSE))</f>
        <v/>
      </c>
      <c r="J1887" s="106" t="str">
        <f t="shared" si="29"/>
        <v/>
      </c>
    </row>
    <row r="1888" spans="5:10" x14ac:dyDescent="0.2">
      <c r="E1888" s="128" t="str">
        <f>IF(ISBLANK(A1888),"",VLOOKUP(A1888,'Tabla de equipos'!$B$3:$D$107,3,FALSE))</f>
        <v/>
      </c>
      <c r="J1888" s="106" t="str">
        <f t="shared" si="29"/>
        <v/>
      </c>
    </row>
    <row r="1889" spans="5:10" x14ac:dyDescent="0.2">
      <c r="E1889" s="128" t="str">
        <f>IF(ISBLANK(A1889),"",VLOOKUP(A1889,'Tabla de equipos'!$B$3:$D$107,3,FALSE))</f>
        <v/>
      </c>
      <c r="J1889" s="106" t="str">
        <f t="shared" si="29"/>
        <v/>
      </c>
    </row>
    <row r="1890" spans="5:10" x14ac:dyDescent="0.2">
      <c r="E1890" s="128" t="str">
        <f>IF(ISBLANK(A1890),"",VLOOKUP(A1890,'Tabla de equipos'!$B$3:$D$107,3,FALSE))</f>
        <v/>
      </c>
      <c r="J1890" s="106" t="str">
        <f t="shared" si="29"/>
        <v/>
      </c>
    </row>
    <row r="1891" spans="5:10" x14ac:dyDescent="0.2">
      <c r="E1891" s="128" t="str">
        <f>IF(ISBLANK(A1891),"",VLOOKUP(A1891,'Tabla de equipos'!$B$3:$D$107,3,FALSE))</f>
        <v/>
      </c>
      <c r="J1891" s="106" t="str">
        <f t="shared" si="29"/>
        <v/>
      </c>
    </row>
    <row r="1892" spans="5:10" x14ac:dyDescent="0.2">
      <c r="E1892" s="128" t="str">
        <f>IF(ISBLANK(A1892),"",VLOOKUP(A1892,'Tabla de equipos'!$B$3:$D$107,3,FALSE))</f>
        <v/>
      </c>
      <c r="J1892" s="106" t="str">
        <f t="shared" si="29"/>
        <v/>
      </c>
    </row>
    <row r="1893" spans="5:10" x14ac:dyDescent="0.2">
      <c r="E1893" s="128" t="str">
        <f>IF(ISBLANK(A1893),"",VLOOKUP(A1893,'Tabla de equipos'!$B$3:$D$107,3,FALSE))</f>
        <v/>
      </c>
      <c r="J1893" s="106" t="str">
        <f t="shared" si="29"/>
        <v/>
      </c>
    </row>
    <row r="1894" spans="5:10" x14ac:dyDescent="0.2">
      <c r="E1894" s="128" t="str">
        <f>IF(ISBLANK(A1894),"",VLOOKUP(A1894,'Tabla de equipos'!$B$3:$D$107,3,FALSE))</f>
        <v/>
      </c>
      <c r="J1894" s="106" t="str">
        <f t="shared" si="29"/>
        <v/>
      </c>
    </row>
    <row r="1895" spans="5:10" x14ac:dyDescent="0.2">
      <c r="E1895" s="128" t="str">
        <f>IF(ISBLANK(A1895),"",VLOOKUP(A1895,'Tabla de equipos'!$B$3:$D$107,3,FALSE))</f>
        <v/>
      </c>
      <c r="J1895" s="106" t="str">
        <f t="shared" si="29"/>
        <v/>
      </c>
    </row>
    <row r="1896" spans="5:10" x14ac:dyDescent="0.2">
      <c r="E1896" s="128" t="str">
        <f>IF(ISBLANK(A1896),"",VLOOKUP(A1896,'Tabla de equipos'!$B$3:$D$107,3,FALSE))</f>
        <v/>
      </c>
      <c r="J1896" s="106" t="str">
        <f t="shared" si="29"/>
        <v/>
      </c>
    </row>
    <row r="1897" spans="5:10" x14ac:dyDescent="0.2">
      <c r="E1897" s="128" t="str">
        <f>IF(ISBLANK(A1897),"",VLOOKUP(A1897,'Tabla de equipos'!$B$3:$D$107,3,FALSE))</f>
        <v/>
      </c>
      <c r="J1897" s="106" t="str">
        <f t="shared" si="29"/>
        <v/>
      </c>
    </row>
    <row r="1898" spans="5:10" x14ac:dyDescent="0.2">
      <c r="E1898" s="128" t="str">
        <f>IF(ISBLANK(A1898),"",VLOOKUP(A1898,'Tabla de equipos'!$B$3:$D$107,3,FALSE))</f>
        <v/>
      </c>
      <c r="J1898" s="106" t="str">
        <f t="shared" si="29"/>
        <v/>
      </c>
    </row>
    <row r="1899" spans="5:10" x14ac:dyDescent="0.2">
      <c r="E1899" s="128" t="str">
        <f>IF(ISBLANK(A1899),"",VLOOKUP(A1899,'Tabla de equipos'!$B$3:$D$107,3,FALSE))</f>
        <v/>
      </c>
      <c r="J1899" s="106" t="str">
        <f t="shared" si="29"/>
        <v/>
      </c>
    </row>
    <row r="1900" spans="5:10" x14ac:dyDescent="0.2">
      <c r="E1900" s="128" t="str">
        <f>IF(ISBLANK(A1900),"",VLOOKUP(A1900,'Tabla de equipos'!$B$3:$D$107,3,FALSE))</f>
        <v/>
      </c>
      <c r="J1900" s="106" t="str">
        <f t="shared" si="29"/>
        <v/>
      </c>
    </row>
    <row r="1901" spans="5:10" x14ac:dyDescent="0.2">
      <c r="E1901" s="128" t="str">
        <f>IF(ISBLANK(A1901),"",VLOOKUP(A1901,'Tabla de equipos'!$B$3:$D$107,3,FALSE))</f>
        <v/>
      </c>
      <c r="J1901" s="106" t="str">
        <f t="shared" si="29"/>
        <v/>
      </c>
    </row>
    <row r="1902" spans="5:10" x14ac:dyDescent="0.2">
      <c r="E1902" s="128" t="str">
        <f>IF(ISBLANK(A1902),"",VLOOKUP(A1902,'Tabla de equipos'!$B$3:$D$107,3,FALSE))</f>
        <v/>
      </c>
      <c r="J1902" s="106" t="str">
        <f t="shared" si="29"/>
        <v/>
      </c>
    </row>
    <row r="1903" spans="5:10" x14ac:dyDescent="0.2">
      <c r="E1903" s="128" t="str">
        <f>IF(ISBLANK(A1903),"",VLOOKUP(A1903,'Tabla de equipos'!$B$3:$D$107,3,FALSE))</f>
        <v/>
      </c>
      <c r="J1903" s="106" t="str">
        <f t="shared" si="29"/>
        <v/>
      </c>
    </row>
    <row r="1904" spans="5:10" x14ac:dyDescent="0.2">
      <c r="E1904" s="128" t="str">
        <f>IF(ISBLANK(A1904),"",VLOOKUP(A1904,'Tabla de equipos'!$B$3:$D$107,3,FALSE))</f>
        <v/>
      </c>
      <c r="J1904" s="106" t="str">
        <f t="shared" si="29"/>
        <v/>
      </c>
    </row>
    <row r="1905" spans="5:10" x14ac:dyDescent="0.2">
      <c r="E1905" s="128" t="str">
        <f>IF(ISBLANK(A1905),"",VLOOKUP(A1905,'Tabla de equipos'!$B$3:$D$107,3,FALSE))</f>
        <v/>
      </c>
      <c r="J1905" s="106" t="str">
        <f t="shared" si="29"/>
        <v/>
      </c>
    </row>
    <row r="1906" spans="5:10" x14ac:dyDescent="0.2">
      <c r="E1906" s="128" t="str">
        <f>IF(ISBLANK(A1906),"",VLOOKUP(A1906,'Tabla de equipos'!$B$3:$D$107,3,FALSE))</f>
        <v/>
      </c>
      <c r="J1906" s="106" t="str">
        <f t="shared" si="29"/>
        <v/>
      </c>
    </row>
    <row r="1907" spans="5:10" x14ac:dyDescent="0.2">
      <c r="E1907" s="128" t="str">
        <f>IF(ISBLANK(A1907),"",VLOOKUP(A1907,'Tabla de equipos'!$B$3:$D$107,3,FALSE))</f>
        <v/>
      </c>
      <c r="J1907" s="106" t="str">
        <f t="shared" si="29"/>
        <v/>
      </c>
    </row>
    <row r="1908" spans="5:10" x14ac:dyDescent="0.2">
      <c r="E1908" s="128" t="str">
        <f>IF(ISBLANK(A1908),"",VLOOKUP(A1908,'Tabla de equipos'!$B$3:$D$107,3,FALSE))</f>
        <v/>
      </c>
      <c r="J1908" s="106" t="str">
        <f t="shared" si="29"/>
        <v/>
      </c>
    </row>
    <row r="1909" spans="5:10" x14ac:dyDescent="0.2">
      <c r="E1909" s="128" t="str">
        <f>IF(ISBLANK(A1909),"",VLOOKUP(A1909,'Tabla de equipos'!$B$3:$D$107,3,FALSE))</f>
        <v/>
      </c>
      <c r="J1909" s="106" t="str">
        <f t="shared" si="29"/>
        <v/>
      </c>
    </row>
    <row r="1910" spans="5:10" x14ac:dyDescent="0.2">
      <c r="E1910" s="128" t="str">
        <f>IF(ISBLANK(A1910),"",VLOOKUP(A1910,'Tabla de equipos'!$B$3:$D$107,3,FALSE))</f>
        <v/>
      </c>
      <c r="J1910" s="106" t="str">
        <f t="shared" si="29"/>
        <v/>
      </c>
    </row>
    <row r="1911" spans="5:10" x14ac:dyDescent="0.2">
      <c r="E1911" s="128" t="str">
        <f>IF(ISBLANK(A1911),"",VLOOKUP(A1911,'Tabla de equipos'!$B$3:$D$107,3,FALSE))</f>
        <v/>
      </c>
      <c r="J1911" s="106" t="str">
        <f t="shared" si="29"/>
        <v/>
      </c>
    </row>
    <row r="1912" spans="5:10" x14ac:dyDescent="0.2">
      <c r="E1912" s="128" t="str">
        <f>IF(ISBLANK(A1912),"",VLOOKUP(A1912,'Tabla de equipos'!$B$3:$D$107,3,FALSE))</f>
        <v/>
      </c>
      <c r="J1912" s="106" t="str">
        <f t="shared" si="29"/>
        <v/>
      </c>
    </row>
    <row r="1913" spans="5:10" x14ac:dyDescent="0.2">
      <c r="E1913" s="128" t="str">
        <f>IF(ISBLANK(A1913),"",VLOOKUP(A1913,'Tabla de equipos'!$B$3:$D$107,3,FALSE))</f>
        <v/>
      </c>
      <c r="J1913" s="106" t="str">
        <f t="shared" si="29"/>
        <v/>
      </c>
    </row>
    <row r="1914" spans="5:10" x14ac:dyDescent="0.2">
      <c r="E1914" s="128" t="str">
        <f>IF(ISBLANK(A1914),"",VLOOKUP(A1914,'Tabla de equipos'!$B$3:$D$107,3,FALSE))</f>
        <v/>
      </c>
      <c r="J1914" s="106" t="str">
        <f t="shared" si="29"/>
        <v/>
      </c>
    </row>
    <row r="1915" spans="5:10" x14ac:dyDescent="0.2">
      <c r="E1915" s="128" t="str">
        <f>IF(ISBLANK(A1915),"",VLOOKUP(A1915,'Tabla de equipos'!$B$3:$D$107,3,FALSE))</f>
        <v/>
      </c>
      <c r="J1915" s="106" t="str">
        <f t="shared" si="29"/>
        <v/>
      </c>
    </row>
    <row r="1916" spans="5:10" x14ac:dyDescent="0.2">
      <c r="E1916" s="128" t="str">
        <f>IF(ISBLANK(A1916),"",VLOOKUP(A1916,'Tabla de equipos'!$B$3:$D$107,3,FALSE))</f>
        <v/>
      </c>
      <c r="J1916" s="106" t="str">
        <f t="shared" si="29"/>
        <v/>
      </c>
    </row>
    <row r="1917" spans="5:10" x14ac:dyDescent="0.2">
      <c r="E1917" s="128" t="str">
        <f>IF(ISBLANK(A1917),"",VLOOKUP(A1917,'Tabla de equipos'!$B$3:$D$107,3,FALSE))</f>
        <v/>
      </c>
      <c r="J1917" s="106" t="str">
        <f t="shared" si="29"/>
        <v/>
      </c>
    </row>
    <row r="1918" spans="5:10" x14ac:dyDescent="0.2">
      <c r="E1918" s="128" t="str">
        <f>IF(ISBLANK(A1918),"",VLOOKUP(A1918,'Tabla de equipos'!$B$3:$D$107,3,FALSE))</f>
        <v/>
      </c>
      <c r="J1918" s="106" t="str">
        <f t="shared" si="29"/>
        <v/>
      </c>
    </row>
    <row r="1919" spans="5:10" x14ac:dyDescent="0.2">
      <c r="E1919" s="128" t="str">
        <f>IF(ISBLANK(A1919),"",VLOOKUP(A1919,'Tabla de equipos'!$B$3:$D$107,3,FALSE))</f>
        <v/>
      </c>
      <c r="J1919" s="106" t="str">
        <f t="shared" si="29"/>
        <v/>
      </c>
    </row>
    <row r="1920" spans="5:10" x14ac:dyDescent="0.2">
      <c r="E1920" s="128" t="str">
        <f>IF(ISBLANK(A1920),"",VLOOKUP(A1920,'Tabla de equipos'!$B$3:$D$107,3,FALSE))</f>
        <v/>
      </c>
      <c r="J1920" s="106" t="str">
        <f t="shared" si="29"/>
        <v/>
      </c>
    </row>
    <row r="1921" spans="5:10" x14ac:dyDescent="0.2">
      <c r="E1921" s="128" t="str">
        <f>IF(ISBLANK(A1921),"",VLOOKUP(A1921,'Tabla de equipos'!$B$3:$D$107,3,FALSE))</f>
        <v/>
      </c>
      <c r="J1921" s="106" t="str">
        <f t="shared" si="29"/>
        <v/>
      </c>
    </row>
    <row r="1922" spans="5:10" x14ac:dyDescent="0.2">
      <c r="E1922" s="128" t="str">
        <f>IF(ISBLANK(A1922),"",VLOOKUP(A1922,'Tabla de equipos'!$B$3:$D$107,3,FALSE))</f>
        <v/>
      </c>
      <c r="J1922" s="106" t="str">
        <f t="shared" si="29"/>
        <v/>
      </c>
    </row>
    <row r="1923" spans="5:10" x14ac:dyDescent="0.2">
      <c r="E1923" s="128" t="str">
        <f>IF(ISBLANK(A1923),"",VLOOKUP(A1923,'Tabla de equipos'!$B$3:$D$107,3,FALSE))</f>
        <v/>
      </c>
      <c r="J1923" s="106" t="str">
        <f t="shared" si="29"/>
        <v/>
      </c>
    </row>
    <row r="1924" spans="5:10" x14ac:dyDescent="0.2">
      <c r="E1924" s="128" t="str">
        <f>IF(ISBLANK(A1924),"",VLOOKUP(A1924,'Tabla de equipos'!$B$3:$D$107,3,FALSE))</f>
        <v/>
      </c>
      <c r="J1924" s="106" t="str">
        <f t="shared" si="29"/>
        <v/>
      </c>
    </row>
    <row r="1925" spans="5:10" x14ac:dyDescent="0.2">
      <c r="E1925" s="128" t="str">
        <f>IF(ISBLANK(A1925),"",VLOOKUP(A1925,'Tabla de equipos'!$B$3:$D$107,3,FALSE))</f>
        <v/>
      </c>
      <c r="J1925" s="106" t="str">
        <f t="shared" ref="J1925:J1988" si="30">IF(AND(A1925="",G1925=0),"",IF(AND(G1925&gt;0,A1925=""),"Falta elegir equipo/producto",IF(AND(A1925&lt;&gt;"",G1925=""),"falta incluir unidades",IF(AND(A1925&lt;&gt;"",G1925&gt;0,B1925=""),"Falta incluir Tipo de Exceptuación",IF(AND(A1925&lt;&gt;"",B1925&lt;&gt;"",C1925="",G1925&gt;0),"Falta Incluir Nombre del Beneficiario","No olvidar adjuntar factura de la exceptuación")))))</f>
        <v/>
      </c>
    </row>
    <row r="1926" spans="5:10" x14ac:dyDescent="0.2">
      <c r="E1926" s="128" t="str">
        <f>IF(ISBLANK(A1926),"",VLOOKUP(A1926,'Tabla de equipos'!$B$3:$D$107,3,FALSE))</f>
        <v/>
      </c>
      <c r="J1926" s="106" t="str">
        <f t="shared" si="30"/>
        <v/>
      </c>
    </row>
    <row r="1927" spans="5:10" x14ac:dyDescent="0.2">
      <c r="E1927" s="128" t="str">
        <f>IF(ISBLANK(A1927),"",VLOOKUP(A1927,'Tabla de equipos'!$B$3:$D$107,3,FALSE))</f>
        <v/>
      </c>
      <c r="J1927" s="106" t="str">
        <f t="shared" si="30"/>
        <v/>
      </c>
    </row>
    <row r="1928" spans="5:10" x14ac:dyDescent="0.2">
      <c r="E1928" s="128" t="str">
        <f>IF(ISBLANK(A1928),"",VLOOKUP(A1928,'Tabla de equipos'!$B$3:$D$107,3,FALSE))</f>
        <v/>
      </c>
      <c r="J1928" s="106" t="str">
        <f t="shared" si="30"/>
        <v/>
      </c>
    </row>
    <row r="1929" spans="5:10" x14ac:dyDescent="0.2">
      <c r="E1929" s="128" t="str">
        <f>IF(ISBLANK(A1929),"",VLOOKUP(A1929,'Tabla de equipos'!$B$3:$D$107,3,FALSE))</f>
        <v/>
      </c>
      <c r="J1929" s="106" t="str">
        <f t="shared" si="30"/>
        <v/>
      </c>
    </row>
    <row r="1930" spans="5:10" x14ac:dyDescent="0.2">
      <c r="E1930" s="128" t="str">
        <f>IF(ISBLANK(A1930),"",VLOOKUP(A1930,'Tabla de equipos'!$B$3:$D$107,3,FALSE))</f>
        <v/>
      </c>
      <c r="J1930" s="106" t="str">
        <f t="shared" si="30"/>
        <v/>
      </c>
    </row>
    <row r="1931" spans="5:10" x14ac:dyDescent="0.2">
      <c r="E1931" s="128" t="str">
        <f>IF(ISBLANK(A1931),"",VLOOKUP(A1931,'Tabla de equipos'!$B$3:$D$107,3,FALSE))</f>
        <v/>
      </c>
      <c r="J1931" s="106" t="str">
        <f t="shared" si="30"/>
        <v/>
      </c>
    </row>
    <row r="1932" spans="5:10" x14ac:dyDescent="0.2">
      <c r="E1932" s="128" t="str">
        <f>IF(ISBLANK(A1932),"",VLOOKUP(A1932,'Tabla de equipos'!$B$3:$D$107,3,FALSE))</f>
        <v/>
      </c>
      <c r="J1932" s="106" t="str">
        <f t="shared" si="30"/>
        <v/>
      </c>
    </row>
    <row r="1933" spans="5:10" x14ac:dyDescent="0.2">
      <c r="E1933" s="128" t="str">
        <f>IF(ISBLANK(A1933),"",VLOOKUP(A1933,'Tabla de equipos'!$B$3:$D$107,3,FALSE))</f>
        <v/>
      </c>
      <c r="J1933" s="106" t="str">
        <f t="shared" si="30"/>
        <v/>
      </c>
    </row>
    <row r="1934" spans="5:10" x14ac:dyDescent="0.2">
      <c r="E1934" s="128" t="str">
        <f>IF(ISBLANK(A1934),"",VLOOKUP(A1934,'Tabla de equipos'!$B$3:$D$107,3,FALSE))</f>
        <v/>
      </c>
      <c r="J1934" s="106" t="str">
        <f t="shared" si="30"/>
        <v/>
      </c>
    </row>
    <row r="1935" spans="5:10" x14ac:dyDescent="0.2">
      <c r="E1935" s="128" t="str">
        <f>IF(ISBLANK(A1935),"",VLOOKUP(A1935,'Tabla de equipos'!$B$3:$D$107,3,FALSE))</f>
        <v/>
      </c>
      <c r="J1935" s="106" t="str">
        <f t="shared" si="30"/>
        <v/>
      </c>
    </row>
    <row r="1936" spans="5:10" x14ac:dyDescent="0.2">
      <c r="E1936" s="128" t="str">
        <f>IF(ISBLANK(A1936),"",VLOOKUP(A1936,'Tabla de equipos'!$B$3:$D$107,3,FALSE))</f>
        <v/>
      </c>
      <c r="J1936" s="106" t="str">
        <f t="shared" si="30"/>
        <v/>
      </c>
    </row>
    <row r="1937" spans="5:10" x14ac:dyDescent="0.2">
      <c r="E1937" s="128" t="str">
        <f>IF(ISBLANK(A1937),"",VLOOKUP(A1937,'Tabla de equipos'!$B$3:$D$107,3,FALSE))</f>
        <v/>
      </c>
      <c r="J1937" s="106" t="str">
        <f t="shared" si="30"/>
        <v/>
      </c>
    </row>
    <row r="1938" spans="5:10" x14ac:dyDescent="0.2">
      <c r="E1938" s="128" t="str">
        <f>IF(ISBLANK(A1938),"",VLOOKUP(A1938,'Tabla de equipos'!$B$3:$D$107,3,FALSE))</f>
        <v/>
      </c>
      <c r="J1938" s="106" t="str">
        <f t="shared" si="30"/>
        <v/>
      </c>
    </row>
    <row r="1939" spans="5:10" x14ac:dyDescent="0.2">
      <c r="E1939" s="128" t="str">
        <f>IF(ISBLANK(A1939),"",VLOOKUP(A1939,'Tabla de equipos'!$B$3:$D$107,3,FALSE))</f>
        <v/>
      </c>
      <c r="J1939" s="106" t="str">
        <f t="shared" si="30"/>
        <v/>
      </c>
    </row>
    <row r="1940" spans="5:10" x14ac:dyDescent="0.2">
      <c r="E1940" s="128" t="str">
        <f>IF(ISBLANK(A1940),"",VLOOKUP(A1940,'Tabla de equipos'!$B$3:$D$107,3,FALSE))</f>
        <v/>
      </c>
      <c r="J1940" s="106" t="str">
        <f t="shared" si="30"/>
        <v/>
      </c>
    </row>
    <row r="1941" spans="5:10" x14ac:dyDescent="0.2">
      <c r="E1941" s="128" t="str">
        <f>IF(ISBLANK(A1941),"",VLOOKUP(A1941,'Tabla de equipos'!$B$3:$D$107,3,FALSE))</f>
        <v/>
      </c>
      <c r="J1941" s="106" t="str">
        <f t="shared" si="30"/>
        <v/>
      </c>
    </row>
    <row r="1942" spans="5:10" x14ac:dyDescent="0.2">
      <c r="E1942" s="128" t="str">
        <f>IF(ISBLANK(A1942),"",VLOOKUP(A1942,'Tabla de equipos'!$B$3:$D$107,3,FALSE))</f>
        <v/>
      </c>
      <c r="J1942" s="106" t="str">
        <f t="shared" si="30"/>
        <v/>
      </c>
    </row>
    <row r="1943" spans="5:10" x14ac:dyDescent="0.2">
      <c r="E1943" s="128" t="str">
        <f>IF(ISBLANK(A1943),"",VLOOKUP(A1943,'Tabla de equipos'!$B$3:$D$107,3,FALSE))</f>
        <v/>
      </c>
      <c r="J1943" s="106" t="str">
        <f t="shared" si="30"/>
        <v/>
      </c>
    </row>
    <row r="1944" spans="5:10" x14ac:dyDescent="0.2">
      <c r="E1944" s="128" t="str">
        <f>IF(ISBLANK(A1944),"",VLOOKUP(A1944,'Tabla de equipos'!$B$3:$D$107,3,FALSE))</f>
        <v/>
      </c>
      <c r="J1944" s="106" t="str">
        <f t="shared" si="30"/>
        <v/>
      </c>
    </row>
    <row r="1945" spans="5:10" x14ac:dyDescent="0.2">
      <c r="E1945" s="128" t="str">
        <f>IF(ISBLANK(A1945),"",VLOOKUP(A1945,'Tabla de equipos'!$B$3:$D$107,3,FALSE))</f>
        <v/>
      </c>
      <c r="J1945" s="106" t="str">
        <f t="shared" si="30"/>
        <v/>
      </c>
    </row>
    <row r="1946" spans="5:10" x14ac:dyDescent="0.2">
      <c r="E1946" s="128" t="str">
        <f>IF(ISBLANK(A1946),"",VLOOKUP(A1946,'Tabla de equipos'!$B$3:$D$107,3,FALSE))</f>
        <v/>
      </c>
      <c r="J1946" s="106" t="str">
        <f t="shared" si="30"/>
        <v/>
      </c>
    </row>
    <row r="1947" spans="5:10" x14ac:dyDescent="0.2">
      <c r="E1947" s="128" t="str">
        <f>IF(ISBLANK(A1947),"",VLOOKUP(A1947,'Tabla de equipos'!$B$3:$D$107,3,FALSE))</f>
        <v/>
      </c>
      <c r="J1947" s="106" t="str">
        <f t="shared" si="30"/>
        <v/>
      </c>
    </row>
    <row r="1948" spans="5:10" x14ac:dyDescent="0.2">
      <c r="E1948" s="128" t="str">
        <f>IF(ISBLANK(A1948),"",VLOOKUP(A1948,'Tabla de equipos'!$B$3:$D$107,3,FALSE))</f>
        <v/>
      </c>
      <c r="J1948" s="106" t="str">
        <f t="shared" si="30"/>
        <v/>
      </c>
    </row>
    <row r="1949" spans="5:10" x14ac:dyDescent="0.2">
      <c r="E1949" s="128" t="str">
        <f>IF(ISBLANK(A1949),"",VLOOKUP(A1949,'Tabla de equipos'!$B$3:$D$107,3,FALSE))</f>
        <v/>
      </c>
      <c r="J1949" s="106" t="str">
        <f t="shared" si="30"/>
        <v/>
      </c>
    </row>
    <row r="1950" spans="5:10" x14ac:dyDescent="0.2">
      <c r="E1950" s="128" t="str">
        <f>IF(ISBLANK(A1950),"",VLOOKUP(A1950,'Tabla de equipos'!$B$3:$D$107,3,FALSE))</f>
        <v/>
      </c>
      <c r="J1950" s="106" t="str">
        <f t="shared" si="30"/>
        <v/>
      </c>
    </row>
    <row r="1951" spans="5:10" x14ac:dyDescent="0.2">
      <c r="E1951" s="128" t="str">
        <f>IF(ISBLANK(A1951),"",VLOOKUP(A1951,'Tabla de equipos'!$B$3:$D$107,3,FALSE))</f>
        <v/>
      </c>
      <c r="J1951" s="106" t="str">
        <f t="shared" si="30"/>
        <v/>
      </c>
    </row>
    <row r="1952" spans="5:10" x14ac:dyDescent="0.2">
      <c r="E1952" s="128" t="str">
        <f>IF(ISBLANK(A1952),"",VLOOKUP(A1952,'Tabla de equipos'!$B$3:$D$107,3,FALSE))</f>
        <v/>
      </c>
      <c r="J1952" s="106" t="str">
        <f t="shared" si="30"/>
        <v/>
      </c>
    </row>
    <row r="1953" spans="5:10" x14ac:dyDescent="0.2">
      <c r="E1953" s="128" t="str">
        <f>IF(ISBLANK(A1953),"",VLOOKUP(A1953,'Tabla de equipos'!$B$3:$D$107,3,FALSE))</f>
        <v/>
      </c>
      <c r="J1953" s="106" t="str">
        <f t="shared" si="30"/>
        <v/>
      </c>
    </row>
    <row r="1954" spans="5:10" x14ac:dyDescent="0.2">
      <c r="E1954" s="128" t="str">
        <f>IF(ISBLANK(A1954),"",VLOOKUP(A1954,'Tabla de equipos'!$B$3:$D$107,3,FALSE))</f>
        <v/>
      </c>
      <c r="J1954" s="106" t="str">
        <f t="shared" si="30"/>
        <v/>
      </c>
    </row>
    <row r="1955" spans="5:10" x14ac:dyDescent="0.2">
      <c r="E1955" s="128" t="str">
        <f>IF(ISBLANK(A1955),"",VLOOKUP(A1955,'Tabla de equipos'!$B$3:$D$107,3,FALSE))</f>
        <v/>
      </c>
      <c r="J1955" s="106" t="str">
        <f t="shared" si="30"/>
        <v/>
      </c>
    </row>
    <row r="1956" spans="5:10" x14ac:dyDescent="0.2">
      <c r="E1956" s="128" t="str">
        <f>IF(ISBLANK(A1956),"",VLOOKUP(A1956,'Tabla de equipos'!$B$3:$D$107,3,FALSE))</f>
        <v/>
      </c>
      <c r="J1956" s="106" t="str">
        <f t="shared" si="30"/>
        <v/>
      </c>
    </row>
    <row r="1957" spans="5:10" x14ac:dyDescent="0.2">
      <c r="E1957" s="128" t="str">
        <f>IF(ISBLANK(A1957),"",VLOOKUP(A1957,'Tabla de equipos'!$B$3:$D$107,3,FALSE))</f>
        <v/>
      </c>
      <c r="J1957" s="106" t="str">
        <f t="shared" si="30"/>
        <v/>
      </c>
    </row>
    <row r="1958" spans="5:10" x14ac:dyDescent="0.2">
      <c r="E1958" s="128" t="str">
        <f>IF(ISBLANK(A1958),"",VLOOKUP(A1958,'Tabla de equipos'!$B$3:$D$107,3,FALSE))</f>
        <v/>
      </c>
      <c r="J1958" s="106" t="str">
        <f t="shared" si="30"/>
        <v/>
      </c>
    </row>
    <row r="1959" spans="5:10" x14ac:dyDescent="0.2">
      <c r="E1959" s="128" t="str">
        <f>IF(ISBLANK(A1959),"",VLOOKUP(A1959,'Tabla de equipos'!$B$3:$D$107,3,FALSE))</f>
        <v/>
      </c>
      <c r="J1959" s="106" t="str">
        <f t="shared" si="30"/>
        <v/>
      </c>
    </row>
    <row r="1960" spans="5:10" x14ac:dyDescent="0.2">
      <c r="E1960" s="128" t="str">
        <f>IF(ISBLANK(A1960),"",VLOOKUP(A1960,'Tabla de equipos'!$B$3:$D$107,3,FALSE))</f>
        <v/>
      </c>
      <c r="J1960" s="106" t="str">
        <f t="shared" si="30"/>
        <v/>
      </c>
    </row>
    <row r="1961" spans="5:10" x14ac:dyDescent="0.2">
      <c r="E1961" s="128" t="str">
        <f>IF(ISBLANK(A1961),"",VLOOKUP(A1961,'Tabla de equipos'!$B$3:$D$107,3,FALSE))</f>
        <v/>
      </c>
      <c r="J1961" s="106" t="str">
        <f t="shared" si="30"/>
        <v/>
      </c>
    </row>
    <row r="1962" spans="5:10" x14ac:dyDescent="0.2">
      <c r="E1962" s="128" t="str">
        <f>IF(ISBLANK(A1962),"",VLOOKUP(A1962,'Tabla de equipos'!$B$3:$D$107,3,FALSE))</f>
        <v/>
      </c>
      <c r="J1962" s="106" t="str">
        <f t="shared" si="30"/>
        <v/>
      </c>
    </row>
    <row r="1963" spans="5:10" x14ac:dyDescent="0.2">
      <c r="E1963" s="128" t="str">
        <f>IF(ISBLANK(A1963),"",VLOOKUP(A1963,'Tabla de equipos'!$B$3:$D$107,3,FALSE))</f>
        <v/>
      </c>
      <c r="J1963" s="106" t="str">
        <f t="shared" si="30"/>
        <v/>
      </c>
    </row>
    <row r="1964" spans="5:10" x14ac:dyDescent="0.2">
      <c r="E1964" s="128" t="str">
        <f>IF(ISBLANK(A1964),"",VLOOKUP(A1964,'Tabla de equipos'!$B$3:$D$107,3,FALSE))</f>
        <v/>
      </c>
      <c r="J1964" s="106" t="str">
        <f t="shared" si="30"/>
        <v/>
      </c>
    </row>
    <row r="1965" spans="5:10" x14ac:dyDescent="0.2">
      <c r="E1965" s="128" t="str">
        <f>IF(ISBLANK(A1965),"",VLOOKUP(A1965,'Tabla de equipos'!$B$3:$D$107,3,FALSE))</f>
        <v/>
      </c>
      <c r="J1965" s="106" t="str">
        <f t="shared" si="30"/>
        <v/>
      </c>
    </row>
    <row r="1966" spans="5:10" x14ac:dyDescent="0.2">
      <c r="E1966" s="128" t="str">
        <f>IF(ISBLANK(A1966),"",VLOOKUP(A1966,'Tabla de equipos'!$B$3:$D$107,3,FALSE))</f>
        <v/>
      </c>
      <c r="J1966" s="106" t="str">
        <f t="shared" si="30"/>
        <v/>
      </c>
    </row>
    <row r="1967" spans="5:10" x14ac:dyDescent="0.2">
      <c r="E1967" s="128" t="str">
        <f>IF(ISBLANK(A1967),"",VLOOKUP(A1967,'Tabla de equipos'!$B$3:$D$107,3,FALSE))</f>
        <v/>
      </c>
      <c r="J1967" s="106" t="str">
        <f t="shared" si="30"/>
        <v/>
      </c>
    </row>
    <row r="1968" spans="5:10" x14ac:dyDescent="0.2">
      <c r="E1968" s="128" t="str">
        <f>IF(ISBLANK(A1968),"",VLOOKUP(A1968,'Tabla de equipos'!$B$3:$D$107,3,FALSE))</f>
        <v/>
      </c>
      <c r="J1968" s="106" t="str">
        <f t="shared" si="30"/>
        <v/>
      </c>
    </row>
    <row r="1969" spans="5:10" x14ac:dyDescent="0.2">
      <c r="E1969" s="128" t="str">
        <f>IF(ISBLANK(A1969),"",VLOOKUP(A1969,'Tabla de equipos'!$B$3:$D$107,3,FALSE))</f>
        <v/>
      </c>
      <c r="J1969" s="106" t="str">
        <f t="shared" si="30"/>
        <v/>
      </c>
    </row>
    <row r="1970" spans="5:10" x14ac:dyDescent="0.2">
      <c r="E1970" s="128" t="str">
        <f>IF(ISBLANK(A1970),"",VLOOKUP(A1970,'Tabla de equipos'!$B$3:$D$107,3,FALSE))</f>
        <v/>
      </c>
      <c r="J1970" s="106" t="str">
        <f t="shared" si="30"/>
        <v/>
      </c>
    </row>
    <row r="1971" spans="5:10" x14ac:dyDescent="0.2">
      <c r="E1971" s="128" t="str">
        <f>IF(ISBLANK(A1971),"",VLOOKUP(A1971,'Tabla de equipos'!$B$3:$D$107,3,FALSE))</f>
        <v/>
      </c>
      <c r="J1971" s="106" t="str">
        <f t="shared" si="30"/>
        <v/>
      </c>
    </row>
    <row r="1972" spans="5:10" x14ac:dyDescent="0.2">
      <c r="E1972" s="128" t="str">
        <f>IF(ISBLANK(A1972),"",VLOOKUP(A1972,'Tabla de equipos'!$B$3:$D$107,3,FALSE))</f>
        <v/>
      </c>
      <c r="J1972" s="106" t="str">
        <f t="shared" si="30"/>
        <v/>
      </c>
    </row>
    <row r="1973" spans="5:10" x14ac:dyDescent="0.2">
      <c r="E1973" s="128" t="str">
        <f>IF(ISBLANK(A1973),"",VLOOKUP(A1973,'Tabla de equipos'!$B$3:$D$107,3,FALSE))</f>
        <v/>
      </c>
      <c r="J1973" s="106" t="str">
        <f t="shared" si="30"/>
        <v/>
      </c>
    </row>
    <row r="1974" spans="5:10" x14ac:dyDescent="0.2">
      <c r="E1974" s="128" t="str">
        <f>IF(ISBLANK(A1974),"",VLOOKUP(A1974,'Tabla de equipos'!$B$3:$D$107,3,FALSE))</f>
        <v/>
      </c>
      <c r="J1974" s="106" t="str">
        <f t="shared" si="30"/>
        <v/>
      </c>
    </row>
    <row r="1975" spans="5:10" x14ac:dyDescent="0.2">
      <c r="E1975" s="128" t="str">
        <f>IF(ISBLANK(A1975),"",VLOOKUP(A1975,'Tabla de equipos'!$B$3:$D$107,3,FALSE))</f>
        <v/>
      </c>
      <c r="J1975" s="106" t="str">
        <f t="shared" si="30"/>
        <v/>
      </c>
    </row>
    <row r="1976" spans="5:10" x14ac:dyDescent="0.2">
      <c r="E1976" s="128" t="str">
        <f>IF(ISBLANK(A1976),"",VLOOKUP(A1976,'Tabla de equipos'!$B$3:$D$107,3,FALSE))</f>
        <v/>
      </c>
      <c r="J1976" s="106" t="str">
        <f t="shared" si="30"/>
        <v/>
      </c>
    </row>
    <row r="1977" spans="5:10" x14ac:dyDescent="0.2">
      <c r="E1977" s="128" t="str">
        <f>IF(ISBLANK(A1977),"",VLOOKUP(A1977,'Tabla de equipos'!$B$3:$D$107,3,FALSE))</f>
        <v/>
      </c>
      <c r="J1977" s="106" t="str">
        <f t="shared" si="30"/>
        <v/>
      </c>
    </row>
    <row r="1978" spans="5:10" x14ac:dyDescent="0.2">
      <c r="E1978" s="128" t="str">
        <f>IF(ISBLANK(A1978),"",VLOOKUP(A1978,'Tabla de equipos'!$B$3:$D$107,3,FALSE))</f>
        <v/>
      </c>
      <c r="J1978" s="106" t="str">
        <f t="shared" si="30"/>
        <v/>
      </c>
    </row>
    <row r="1979" spans="5:10" x14ac:dyDescent="0.2">
      <c r="E1979" s="128" t="str">
        <f>IF(ISBLANK(A1979),"",VLOOKUP(A1979,'Tabla de equipos'!$B$3:$D$107,3,FALSE))</f>
        <v/>
      </c>
      <c r="J1979" s="106" t="str">
        <f t="shared" si="30"/>
        <v/>
      </c>
    </row>
    <row r="1980" spans="5:10" x14ac:dyDescent="0.2">
      <c r="E1980" s="128" t="str">
        <f>IF(ISBLANK(A1980),"",VLOOKUP(A1980,'Tabla de equipos'!$B$3:$D$107,3,FALSE))</f>
        <v/>
      </c>
      <c r="J1980" s="106" t="str">
        <f t="shared" si="30"/>
        <v/>
      </c>
    </row>
    <row r="1981" spans="5:10" x14ac:dyDescent="0.2">
      <c r="E1981" s="128" t="str">
        <f>IF(ISBLANK(A1981),"",VLOOKUP(A1981,'Tabla de equipos'!$B$3:$D$107,3,FALSE))</f>
        <v/>
      </c>
      <c r="J1981" s="106" t="str">
        <f t="shared" si="30"/>
        <v/>
      </c>
    </row>
    <row r="1982" spans="5:10" x14ac:dyDescent="0.2">
      <c r="E1982" s="128" t="str">
        <f>IF(ISBLANK(A1982),"",VLOOKUP(A1982,'Tabla de equipos'!$B$3:$D$107,3,FALSE))</f>
        <v/>
      </c>
      <c r="J1982" s="106" t="str">
        <f t="shared" si="30"/>
        <v/>
      </c>
    </row>
    <row r="1983" spans="5:10" x14ac:dyDescent="0.2">
      <c r="E1983" s="128" t="str">
        <f>IF(ISBLANK(A1983),"",VLOOKUP(A1983,'Tabla de equipos'!$B$3:$D$107,3,FALSE))</f>
        <v/>
      </c>
      <c r="J1983" s="106" t="str">
        <f t="shared" si="30"/>
        <v/>
      </c>
    </row>
    <row r="1984" spans="5:10" x14ac:dyDescent="0.2">
      <c r="E1984" s="128" t="str">
        <f>IF(ISBLANK(A1984),"",VLOOKUP(A1984,'Tabla de equipos'!$B$3:$D$107,3,FALSE))</f>
        <v/>
      </c>
      <c r="J1984" s="106" t="str">
        <f t="shared" si="30"/>
        <v/>
      </c>
    </row>
    <row r="1985" spans="5:10" x14ac:dyDescent="0.2">
      <c r="E1985" s="128" t="str">
        <f>IF(ISBLANK(A1985),"",VLOOKUP(A1985,'Tabla de equipos'!$B$3:$D$107,3,FALSE))</f>
        <v/>
      </c>
      <c r="J1985" s="106" t="str">
        <f t="shared" si="30"/>
        <v/>
      </c>
    </row>
    <row r="1986" spans="5:10" x14ac:dyDescent="0.2">
      <c r="E1986" s="128" t="str">
        <f>IF(ISBLANK(A1986),"",VLOOKUP(A1986,'Tabla de equipos'!$B$3:$D$107,3,FALSE))</f>
        <v/>
      </c>
      <c r="J1986" s="106" t="str">
        <f t="shared" si="30"/>
        <v/>
      </c>
    </row>
    <row r="1987" spans="5:10" x14ac:dyDescent="0.2">
      <c r="E1987" s="128" t="str">
        <f>IF(ISBLANK(A1987),"",VLOOKUP(A1987,'Tabla de equipos'!$B$3:$D$107,3,FALSE))</f>
        <v/>
      </c>
      <c r="J1987" s="106" t="str">
        <f t="shared" si="30"/>
        <v/>
      </c>
    </row>
    <row r="1988" spans="5:10" x14ac:dyDescent="0.2">
      <c r="E1988" s="128" t="str">
        <f>IF(ISBLANK(A1988),"",VLOOKUP(A1988,'Tabla de equipos'!$B$3:$D$107,3,FALSE))</f>
        <v/>
      </c>
      <c r="J1988" s="106" t="str">
        <f t="shared" si="30"/>
        <v/>
      </c>
    </row>
    <row r="1989" spans="5:10" x14ac:dyDescent="0.2">
      <c r="E1989" s="128" t="str">
        <f>IF(ISBLANK(A1989),"",VLOOKUP(A1989,'Tabla de equipos'!$B$3:$D$107,3,FALSE))</f>
        <v/>
      </c>
      <c r="J1989" s="106" t="str">
        <f t="shared" ref="J1989:J2052" si="31">IF(AND(A1989="",G1989=0),"",IF(AND(G1989&gt;0,A1989=""),"Falta elegir equipo/producto",IF(AND(A1989&lt;&gt;"",G1989=""),"falta incluir unidades",IF(AND(A1989&lt;&gt;"",G1989&gt;0,B1989=""),"Falta incluir Tipo de Exceptuación",IF(AND(A1989&lt;&gt;"",B1989&lt;&gt;"",C1989="",G1989&gt;0),"Falta Incluir Nombre del Beneficiario","No olvidar adjuntar factura de la exceptuación")))))</f>
        <v/>
      </c>
    </row>
    <row r="1990" spans="5:10" x14ac:dyDescent="0.2">
      <c r="E1990" s="128" t="str">
        <f>IF(ISBLANK(A1990),"",VLOOKUP(A1990,'Tabla de equipos'!$B$3:$D$107,3,FALSE))</f>
        <v/>
      </c>
      <c r="J1990" s="106" t="str">
        <f t="shared" si="31"/>
        <v/>
      </c>
    </row>
    <row r="1991" spans="5:10" x14ac:dyDescent="0.2">
      <c r="E1991" s="128" t="str">
        <f>IF(ISBLANK(A1991),"",VLOOKUP(A1991,'Tabla de equipos'!$B$3:$D$107,3,FALSE))</f>
        <v/>
      </c>
      <c r="J1991" s="106" t="str">
        <f t="shared" si="31"/>
        <v/>
      </c>
    </row>
    <row r="1992" spans="5:10" x14ac:dyDescent="0.2">
      <c r="E1992" s="128" t="str">
        <f>IF(ISBLANK(A1992),"",VLOOKUP(A1992,'Tabla de equipos'!$B$3:$D$107,3,FALSE))</f>
        <v/>
      </c>
      <c r="J1992" s="106" t="str">
        <f t="shared" si="31"/>
        <v/>
      </c>
    </row>
    <row r="1993" spans="5:10" x14ac:dyDescent="0.2">
      <c r="E1993" s="128" t="str">
        <f>IF(ISBLANK(A1993),"",VLOOKUP(A1993,'Tabla de equipos'!$B$3:$D$107,3,FALSE))</f>
        <v/>
      </c>
      <c r="J1993" s="106" t="str">
        <f t="shared" si="31"/>
        <v/>
      </c>
    </row>
    <row r="1994" spans="5:10" x14ac:dyDescent="0.2">
      <c r="E1994" s="128" t="str">
        <f>IF(ISBLANK(A1994),"",VLOOKUP(A1994,'Tabla de equipos'!$B$3:$D$107,3,FALSE))</f>
        <v/>
      </c>
      <c r="J1994" s="106" t="str">
        <f t="shared" si="31"/>
        <v/>
      </c>
    </row>
    <row r="1995" spans="5:10" x14ac:dyDescent="0.2">
      <c r="E1995" s="128" t="str">
        <f>IF(ISBLANK(A1995),"",VLOOKUP(A1995,'Tabla de equipos'!$B$3:$D$107,3,FALSE))</f>
        <v/>
      </c>
      <c r="J1995" s="106" t="str">
        <f t="shared" si="31"/>
        <v/>
      </c>
    </row>
    <row r="1996" spans="5:10" x14ac:dyDescent="0.2">
      <c r="E1996" s="128" t="str">
        <f>IF(ISBLANK(A1996),"",VLOOKUP(A1996,'Tabla de equipos'!$B$3:$D$107,3,FALSE))</f>
        <v/>
      </c>
      <c r="J1996" s="106" t="str">
        <f t="shared" si="31"/>
        <v/>
      </c>
    </row>
    <row r="1997" spans="5:10" x14ac:dyDescent="0.2">
      <c r="E1997" s="128" t="str">
        <f>IF(ISBLANK(A1997),"",VLOOKUP(A1997,'Tabla de equipos'!$B$3:$D$107,3,FALSE))</f>
        <v/>
      </c>
      <c r="J1997" s="106" t="str">
        <f t="shared" si="31"/>
        <v/>
      </c>
    </row>
    <row r="1998" spans="5:10" x14ac:dyDescent="0.2">
      <c r="E1998" s="128" t="str">
        <f>IF(ISBLANK(A1998),"",VLOOKUP(A1998,'Tabla de equipos'!$B$3:$D$107,3,FALSE))</f>
        <v/>
      </c>
      <c r="J1998" s="106" t="str">
        <f t="shared" si="31"/>
        <v/>
      </c>
    </row>
    <row r="1999" spans="5:10" x14ac:dyDescent="0.2">
      <c r="E1999" s="128" t="str">
        <f>IF(ISBLANK(A1999),"",VLOOKUP(A1999,'Tabla de equipos'!$B$3:$D$107,3,FALSE))</f>
        <v/>
      </c>
      <c r="J1999" s="106" t="str">
        <f t="shared" si="31"/>
        <v/>
      </c>
    </row>
    <row r="2000" spans="5:10" x14ac:dyDescent="0.2">
      <c r="E2000" s="128" t="str">
        <f>IF(ISBLANK(A2000),"",VLOOKUP(A2000,'Tabla de equipos'!$B$3:$D$107,3,FALSE))</f>
        <v/>
      </c>
      <c r="J2000" s="106" t="str">
        <f t="shared" si="31"/>
        <v/>
      </c>
    </row>
    <row r="2001" spans="5:10" x14ac:dyDescent="0.2">
      <c r="E2001" s="128" t="str">
        <f>IF(ISBLANK(A2001),"",VLOOKUP(A2001,'Tabla de equipos'!$B$3:$D$107,3,FALSE))</f>
        <v/>
      </c>
      <c r="J2001" s="106" t="str">
        <f t="shared" si="31"/>
        <v/>
      </c>
    </row>
    <row r="2002" spans="5:10" x14ac:dyDescent="0.2">
      <c r="E2002" s="128" t="str">
        <f>IF(ISBLANK(A2002),"",VLOOKUP(A2002,'Tabla de equipos'!$B$3:$D$107,3,FALSE))</f>
        <v/>
      </c>
      <c r="J2002" s="106" t="str">
        <f t="shared" si="31"/>
        <v/>
      </c>
    </row>
    <row r="2003" spans="5:10" x14ac:dyDescent="0.2">
      <c r="E2003" s="128" t="str">
        <f>IF(ISBLANK(A2003),"",VLOOKUP(A2003,'Tabla de equipos'!$B$3:$D$107,3,FALSE))</f>
        <v/>
      </c>
      <c r="J2003" s="106" t="str">
        <f t="shared" si="31"/>
        <v/>
      </c>
    </row>
    <row r="2004" spans="5:10" x14ac:dyDescent="0.2">
      <c r="E2004" s="128" t="str">
        <f>IF(ISBLANK(A2004),"",VLOOKUP(A2004,'Tabla de equipos'!$B$3:$D$107,3,FALSE))</f>
        <v/>
      </c>
      <c r="J2004" s="106" t="str">
        <f t="shared" si="31"/>
        <v/>
      </c>
    </row>
    <row r="2005" spans="5:10" x14ac:dyDescent="0.2">
      <c r="E2005" s="128" t="str">
        <f>IF(ISBLANK(A2005),"",VLOOKUP(A2005,'Tabla de equipos'!$B$3:$D$107,3,FALSE))</f>
        <v/>
      </c>
      <c r="J2005" s="106" t="str">
        <f t="shared" si="31"/>
        <v/>
      </c>
    </row>
    <row r="2006" spans="5:10" x14ac:dyDescent="0.2">
      <c r="E2006" s="128" t="str">
        <f>IF(ISBLANK(A2006),"",VLOOKUP(A2006,'Tabla de equipos'!$B$3:$D$107,3,FALSE))</f>
        <v/>
      </c>
      <c r="J2006" s="106" t="str">
        <f t="shared" si="31"/>
        <v/>
      </c>
    </row>
    <row r="2007" spans="5:10" x14ac:dyDescent="0.2">
      <c r="E2007" s="128" t="str">
        <f>IF(ISBLANK(A2007),"",VLOOKUP(A2007,'Tabla de equipos'!$B$3:$D$107,3,FALSE))</f>
        <v/>
      </c>
      <c r="J2007" s="106" t="str">
        <f t="shared" si="31"/>
        <v/>
      </c>
    </row>
    <row r="2008" spans="5:10" x14ac:dyDescent="0.2">
      <c r="E2008" s="128" t="str">
        <f>IF(ISBLANK(A2008),"",VLOOKUP(A2008,'Tabla de equipos'!$B$3:$D$107,3,FALSE))</f>
        <v/>
      </c>
      <c r="J2008" s="106" t="str">
        <f t="shared" si="31"/>
        <v/>
      </c>
    </row>
    <row r="2009" spans="5:10" x14ac:dyDescent="0.2">
      <c r="E2009" s="128" t="str">
        <f>IF(ISBLANK(A2009),"",VLOOKUP(A2009,'Tabla de equipos'!$B$3:$D$107,3,FALSE))</f>
        <v/>
      </c>
      <c r="J2009" s="106" t="str">
        <f t="shared" si="31"/>
        <v/>
      </c>
    </row>
    <row r="2010" spans="5:10" x14ac:dyDescent="0.2">
      <c r="E2010" s="128" t="str">
        <f>IF(ISBLANK(A2010),"",VLOOKUP(A2010,'Tabla de equipos'!$B$3:$D$107,3,FALSE))</f>
        <v/>
      </c>
      <c r="J2010" s="106" t="str">
        <f t="shared" si="31"/>
        <v/>
      </c>
    </row>
    <row r="2011" spans="5:10" x14ac:dyDescent="0.2">
      <c r="E2011" s="128" t="str">
        <f>IF(ISBLANK(A2011),"",VLOOKUP(A2011,'Tabla de equipos'!$B$3:$D$107,3,FALSE))</f>
        <v/>
      </c>
      <c r="J2011" s="106" t="str">
        <f t="shared" si="31"/>
        <v/>
      </c>
    </row>
    <row r="2012" spans="5:10" x14ac:dyDescent="0.2">
      <c r="E2012" s="128" t="str">
        <f>IF(ISBLANK(A2012),"",VLOOKUP(A2012,'Tabla de equipos'!$B$3:$D$107,3,FALSE))</f>
        <v/>
      </c>
      <c r="J2012" s="106" t="str">
        <f t="shared" si="31"/>
        <v/>
      </c>
    </row>
    <row r="2013" spans="5:10" x14ac:dyDescent="0.2">
      <c r="E2013" s="128" t="str">
        <f>IF(ISBLANK(A2013),"",VLOOKUP(A2013,'Tabla de equipos'!$B$3:$D$107,3,FALSE))</f>
        <v/>
      </c>
      <c r="J2013" s="106" t="str">
        <f t="shared" si="31"/>
        <v/>
      </c>
    </row>
    <row r="2014" spans="5:10" x14ac:dyDescent="0.2">
      <c r="E2014" s="128" t="str">
        <f>IF(ISBLANK(A2014),"",VLOOKUP(A2014,'Tabla de equipos'!$B$3:$D$107,3,FALSE))</f>
        <v/>
      </c>
      <c r="J2014" s="106" t="str">
        <f t="shared" si="31"/>
        <v/>
      </c>
    </row>
    <row r="2015" spans="5:10" x14ac:dyDescent="0.2">
      <c r="E2015" s="128" t="str">
        <f>IF(ISBLANK(A2015),"",VLOOKUP(A2015,'Tabla de equipos'!$B$3:$D$107,3,FALSE))</f>
        <v/>
      </c>
      <c r="J2015" s="106" t="str">
        <f t="shared" si="31"/>
        <v/>
      </c>
    </row>
    <row r="2016" spans="5:10" x14ac:dyDescent="0.2">
      <c r="E2016" s="128" t="str">
        <f>IF(ISBLANK(A2016),"",VLOOKUP(A2016,'Tabla de equipos'!$B$3:$D$107,3,FALSE))</f>
        <v/>
      </c>
      <c r="J2016" s="106" t="str">
        <f t="shared" si="31"/>
        <v/>
      </c>
    </row>
    <row r="2017" spans="5:10" x14ac:dyDescent="0.2">
      <c r="E2017" s="128" t="str">
        <f>IF(ISBLANK(A2017),"",VLOOKUP(A2017,'Tabla de equipos'!$B$3:$D$107,3,FALSE))</f>
        <v/>
      </c>
      <c r="J2017" s="106" t="str">
        <f t="shared" si="31"/>
        <v/>
      </c>
    </row>
    <row r="2018" spans="5:10" x14ac:dyDescent="0.2">
      <c r="E2018" s="128" t="str">
        <f>IF(ISBLANK(A2018),"",VLOOKUP(A2018,'Tabla de equipos'!$B$3:$D$107,3,FALSE))</f>
        <v/>
      </c>
      <c r="J2018" s="106" t="str">
        <f t="shared" si="31"/>
        <v/>
      </c>
    </row>
    <row r="2019" spans="5:10" x14ac:dyDescent="0.2">
      <c r="E2019" s="128" t="str">
        <f>IF(ISBLANK(A2019),"",VLOOKUP(A2019,'Tabla de equipos'!$B$3:$D$107,3,FALSE))</f>
        <v/>
      </c>
      <c r="J2019" s="106" t="str">
        <f t="shared" si="31"/>
        <v/>
      </c>
    </row>
    <row r="2020" spans="5:10" x14ac:dyDescent="0.2">
      <c r="E2020" s="128" t="str">
        <f>IF(ISBLANK(A2020),"",VLOOKUP(A2020,'Tabla de equipos'!$B$3:$D$107,3,FALSE))</f>
        <v/>
      </c>
      <c r="J2020" s="106" t="str">
        <f t="shared" si="31"/>
        <v/>
      </c>
    </row>
    <row r="2021" spans="5:10" x14ac:dyDescent="0.2">
      <c r="E2021" s="128" t="str">
        <f>IF(ISBLANK(A2021),"",VLOOKUP(A2021,'Tabla de equipos'!$B$3:$D$107,3,FALSE))</f>
        <v/>
      </c>
      <c r="J2021" s="106" t="str">
        <f t="shared" si="31"/>
        <v/>
      </c>
    </row>
    <row r="2022" spans="5:10" x14ac:dyDescent="0.2">
      <c r="E2022" s="128" t="str">
        <f>IF(ISBLANK(A2022),"",VLOOKUP(A2022,'Tabla de equipos'!$B$3:$D$107,3,FALSE))</f>
        <v/>
      </c>
      <c r="J2022" s="106" t="str">
        <f t="shared" si="31"/>
        <v/>
      </c>
    </row>
    <row r="2023" spans="5:10" x14ac:dyDescent="0.2">
      <c r="E2023" s="128" t="str">
        <f>IF(ISBLANK(A2023),"",VLOOKUP(A2023,'Tabla de equipos'!$B$3:$D$107,3,FALSE))</f>
        <v/>
      </c>
      <c r="J2023" s="106" t="str">
        <f t="shared" si="31"/>
        <v/>
      </c>
    </row>
    <row r="2024" spans="5:10" x14ac:dyDescent="0.2">
      <c r="E2024" s="128" t="str">
        <f>IF(ISBLANK(A2024),"",VLOOKUP(A2024,'Tabla de equipos'!$B$3:$D$107,3,FALSE))</f>
        <v/>
      </c>
      <c r="J2024" s="106" t="str">
        <f t="shared" si="31"/>
        <v/>
      </c>
    </row>
    <row r="2025" spans="5:10" x14ac:dyDescent="0.2">
      <c r="E2025" s="128" t="str">
        <f>IF(ISBLANK(A2025),"",VLOOKUP(A2025,'Tabla de equipos'!$B$3:$D$107,3,FALSE))</f>
        <v/>
      </c>
      <c r="J2025" s="106" t="str">
        <f t="shared" si="31"/>
        <v/>
      </c>
    </row>
    <row r="2026" spans="5:10" x14ac:dyDescent="0.2">
      <c r="E2026" s="128" t="str">
        <f>IF(ISBLANK(A2026),"",VLOOKUP(A2026,'Tabla de equipos'!$B$3:$D$107,3,FALSE))</f>
        <v/>
      </c>
      <c r="J2026" s="106" t="str">
        <f t="shared" si="31"/>
        <v/>
      </c>
    </row>
    <row r="2027" spans="5:10" x14ac:dyDescent="0.2">
      <c r="E2027" s="128" t="str">
        <f>IF(ISBLANK(A2027),"",VLOOKUP(A2027,'Tabla de equipos'!$B$3:$D$107,3,FALSE))</f>
        <v/>
      </c>
      <c r="J2027" s="106" t="str">
        <f t="shared" si="31"/>
        <v/>
      </c>
    </row>
    <row r="2028" spans="5:10" x14ac:dyDescent="0.2">
      <c r="E2028" s="128" t="str">
        <f>IF(ISBLANK(A2028),"",VLOOKUP(A2028,'Tabla de equipos'!$B$3:$D$107,3,FALSE))</f>
        <v/>
      </c>
      <c r="J2028" s="106" t="str">
        <f t="shared" si="31"/>
        <v/>
      </c>
    </row>
    <row r="2029" spans="5:10" x14ac:dyDescent="0.2">
      <c r="E2029" s="128" t="str">
        <f>IF(ISBLANK(A2029),"",VLOOKUP(A2029,'Tabla de equipos'!$B$3:$D$107,3,FALSE))</f>
        <v/>
      </c>
      <c r="J2029" s="106" t="str">
        <f t="shared" si="31"/>
        <v/>
      </c>
    </row>
    <row r="2030" spans="5:10" x14ac:dyDescent="0.2">
      <c r="E2030" s="128" t="str">
        <f>IF(ISBLANK(A2030),"",VLOOKUP(A2030,'Tabla de equipos'!$B$3:$D$107,3,FALSE))</f>
        <v/>
      </c>
      <c r="J2030" s="106" t="str">
        <f t="shared" si="31"/>
        <v/>
      </c>
    </row>
    <row r="2031" spans="5:10" x14ac:dyDescent="0.2">
      <c r="E2031" s="128" t="str">
        <f>IF(ISBLANK(A2031),"",VLOOKUP(A2031,'Tabla de equipos'!$B$3:$D$107,3,FALSE))</f>
        <v/>
      </c>
      <c r="J2031" s="106" t="str">
        <f t="shared" si="31"/>
        <v/>
      </c>
    </row>
    <row r="2032" spans="5:10" x14ac:dyDescent="0.2">
      <c r="E2032" s="128" t="str">
        <f>IF(ISBLANK(A2032),"",VLOOKUP(A2032,'Tabla de equipos'!$B$3:$D$107,3,FALSE))</f>
        <v/>
      </c>
      <c r="J2032" s="106" t="str">
        <f t="shared" si="31"/>
        <v/>
      </c>
    </row>
    <row r="2033" spans="5:10" x14ac:dyDescent="0.2">
      <c r="E2033" s="128" t="str">
        <f>IF(ISBLANK(A2033),"",VLOOKUP(A2033,'Tabla de equipos'!$B$3:$D$107,3,FALSE))</f>
        <v/>
      </c>
      <c r="J2033" s="106" t="str">
        <f t="shared" si="31"/>
        <v/>
      </c>
    </row>
    <row r="2034" spans="5:10" x14ac:dyDescent="0.2">
      <c r="E2034" s="128" t="str">
        <f>IF(ISBLANK(A2034),"",VLOOKUP(A2034,'Tabla de equipos'!$B$3:$D$107,3,FALSE))</f>
        <v/>
      </c>
      <c r="J2034" s="106" t="str">
        <f t="shared" si="31"/>
        <v/>
      </c>
    </row>
    <row r="2035" spans="5:10" x14ac:dyDescent="0.2">
      <c r="E2035" s="128" t="str">
        <f>IF(ISBLANK(A2035),"",VLOOKUP(A2035,'Tabla de equipos'!$B$3:$D$107,3,FALSE))</f>
        <v/>
      </c>
      <c r="J2035" s="106" t="str">
        <f t="shared" si="31"/>
        <v/>
      </c>
    </row>
    <row r="2036" spans="5:10" x14ac:dyDescent="0.2">
      <c r="E2036" s="128" t="str">
        <f>IF(ISBLANK(A2036),"",VLOOKUP(A2036,'Tabla de equipos'!$B$3:$D$107,3,FALSE))</f>
        <v/>
      </c>
      <c r="J2036" s="106" t="str">
        <f t="shared" si="31"/>
        <v/>
      </c>
    </row>
    <row r="2037" spans="5:10" x14ac:dyDescent="0.2">
      <c r="E2037" s="128" t="str">
        <f>IF(ISBLANK(A2037),"",VLOOKUP(A2037,'Tabla de equipos'!$B$3:$D$107,3,FALSE))</f>
        <v/>
      </c>
      <c r="J2037" s="106" t="str">
        <f t="shared" si="31"/>
        <v/>
      </c>
    </row>
    <row r="2038" spans="5:10" x14ac:dyDescent="0.2">
      <c r="E2038" s="128" t="str">
        <f>IF(ISBLANK(A2038),"",VLOOKUP(A2038,'Tabla de equipos'!$B$3:$D$107,3,FALSE))</f>
        <v/>
      </c>
      <c r="J2038" s="106" t="str">
        <f t="shared" si="31"/>
        <v/>
      </c>
    </row>
    <row r="2039" spans="5:10" x14ac:dyDescent="0.2">
      <c r="E2039" s="128" t="str">
        <f>IF(ISBLANK(A2039),"",VLOOKUP(A2039,'Tabla de equipos'!$B$3:$D$107,3,FALSE))</f>
        <v/>
      </c>
      <c r="J2039" s="106" t="str">
        <f t="shared" si="31"/>
        <v/>
      </c>
    </row>
    <row r="2040" spans="5:10" x14ac:dyDescent="0.2">
      <c r="E2040" s="128" t="str">
        <f>IF(ISBLANK(A2040),"",VLOOKUP(A2040,'Tabla de equipos'!$B$3:$D$107,3,FALSE))</f>
        <v/>
      </c>
      <c r="J2040" s="106" t="str">
        <f t="shared" si="31"/>
        <v/>
      </c>
    </row>
    <row r="2041" spans="5:10" x14ac:dyDescent="0.2">
      <c r="E2041" s="128" t="str">
        <f>IF(ISBLANK(A2041),"",VLOOKUP(A2041,'Tabla de equipos'!$B$3:$D$107,3,FALSE))</f>
        <v/>
      </c>
      <c r="J2041" s="106" t="str">
        <f t="shared" si="31"/>
        <v/>
      </c>
    </row>
    <row r="2042" spans="5:10" x14ac:dyDescent="0.2">
      <c r="E2042" s="128" t="str">
        <f>IF(ISBLANK(A2042),"",VLOOKUP(A2042,'Tabla de equipos'!$B$3:$D$107,3,FALSE))</f>
        <v/>
      </c>
      <c r="J2042" s="106" t="str">
        <f t="shared" si="31"/>
        <v/>
      </c>
    </row>
    <row r="2043" spans="5:10" x14ac:dyDescent="0.2">
      <c r="E2043" s="128" t="str">
        <f>IF(ISBLANK(A2043),"",VLOOKUP(A2043,'Tabla de equipos'!$B$3:$D$107,3,FALSE))</f>
        <v/>
      </c>
      <c r="J2043" s="106" t="str">
        <f t="shared" si="31"/>
        <v/>
      </c>
    </row>
    <row r="2044" spans="5:10" x14ac:dyDescent="0.2">
      <c r="E2044" s="128" t="str">
        <f>IF(ISBLANK(A2044),"",VLOOKUP(A2044,'Tabla de equipos'!$B$3:$D$107,3,FALSE))</f>
        <v/>
      </c>
      <c r="J2044" s="106" t="str">
        <f t="shared" si="31"/>
        <v/>
      </c>
    </row>
    <row r="2045" spans="5:10" x14ac:dyDescent="0.2">
      <c r="E2045" s="128" t="str">
        <f>IF(ISBLANK(A2045),"",VLOOKUP(A2045,'Tabla de equipos'!$B$3:$D$107,3,FALSE))</f>
        <v/>
      </c>
      <c r="J2045" s="106" t="str">
        <f t="shared" si="31"/>
        <v/>
      </c>
    </row>
    <row r="2046" spans="5:10" x14ac:dyDescent="0.2">
      <c r="E2046" s="128" t="str">
        <f>IF(ISBLANK(A2046),"",VLOOKUP(A2046,'Tabla de equipos'!$B$3:$D$107,3,FALSE))</f>
        <v/>
      </c>
      <c r="J2046" s="106" t="str">
        <f t="shared" si="31"/>
        <v/>
      </c>
    </row>
    <row r="2047" spans="5:10" x14ac:dyDescent="0.2">
      <c r="E2047" s="128" t="str">
        <f>IF(ISBLANK(A2047),"",VLOOKUP(A2047,'Tabla de equipos'!$B$3:$D$107,3,FALSE))</f>
        <v/>
      </c>
      <c r="J2047" s="106" t="str">
        <f t="shared" si="31"/>
        <v/>
      </c>
    </row>
    <row r="2048" spans="5:10" x14ac:dyDescent="0.2">
      <c r="E2048" s="128" t="str">
        <f>IF(ISBLANK(A2048),"",VLOOKUP(A2048,'Tabla de equipos'!$B$3:$D$107,3,FALSE))</f>
        <v/>
      </c>
      <c r="J2048" s="106" t="str">
        <f t="shared" si="31"/>
        <v/>
      </c>
    </row>
    <row r="2049" spans="5:10" x14ac:dyDescent="0.2">
      <c r="E2049" s="128" t="str">
        <f>IF(ISBLANK(A2049),"",VLOOKUP(A2049,'Tabla de equipos'!$B$3:$D$107,3,FALSE))</f>
        <v/>
      </c>
      <c r="J2049" s="106" t="str">
        <f t="shared" si="31"/>
        <v/>
      </c>
    </row>
    <row r="2050" spans="5:10" x14ac:dyDescent="0.2">
      <c r="E2050" s="128" t="str">
        <f>IF(ISBLANK(A2050),"",VLOOKUP(A2050,'Tabla de equipos'!$B$3:$D$107,3,FALSE))</f>
        <v/>
      </c>
      <c r="J2050" s="106" t="str">
        <f t="shared" si="31"/>
        <v/>
      </c>
    </row>
    <row r="2051" spans="5:10" x14ac:dyDescent="0.2">
      <c r="E2051" s="128" t="str">
        <f>IF(ISBLANK(A2051),"",VLOOKUP(A2051,'Tabla de equipos'!$B$3:$D$107,3,FALSE))</f>
        <v/>
      </c>
      <c r="J2051" s="106" t="str">
        <f t="shared" si="31"/>
        <v/>
      </c>
    </row>
    <row r="2052" spans="5:10" x14ac:dyDescent="0.2">
      <c r="E2052" s="128" t="str">
        <f>IF(ISBLANK(A2052),"",VLOOKUP(A2052,'Tabla de equipos'!$B$3:$D$107,3,FALSE))</f>
        <v/>
      </c>
      <c r="J2052" s="106" t="str">
        <f t="shared" si="31"/>
        <v/>
      </c>
    </row>
    <row r="2053" spans="5:10" x14ac:dyDescent="0.2">
      <c r="E2053" s="128" t="str">
        <f>IF(ISBLANK(A2053),"",VLOOKUP(A2053,'Tabla de equipos'!$B$3:$D$107,3,FALSE))</f>
        <v/>
      </c>
      <c r="J2053" s="106" t="str">
        <f t="shared" ref="J2053:J2116" si="32">IF(AND(A2053="",G2053=0),"",IF(AND(G2053&gt;0,A2053=""),"Falta elegir equipo/producto",IF(AND(A2053&lt;&gt;"",G2053=""),"falta incluir unidades",IF(AND(A2053&lt;&gt;"",G2053&gt;0,B2053=""),"Falta incluir Tipo de Exceptuación",IF(AND(A2053&lt;&gt;"",B2053&lt;&gt;"",C2053="",G2053&gt;0),"Falta Incluir Nombre del Beneficiario","No olvidar adjuntar factura de la exceptuación")))))</f>
        <v/>
      </c>
    </row>
    <row r="2054" spans="5:10" x14ac:dyDescent="0.2">
      <c r="E2054" s="128" t="str">
        <f>IF(ISBLANK(A2054),"",VLOOKUP(A2054,'Tabla de equipos'!$B$3:$D$107,3,FALSE))</f>
        <v/>
      </c>
      <c r="J2054" s="106" t="str">
        <f t="shared" si="32"/>
        <v/>
      </c>
    </row>
    <row r="2055" spans="5:10" x14ac:dyDescent="0.2">
      <c r="E2055" s="128" t="str">
        <f>IF(ISBLANK(A2055),"",VLOOKUP(A2055,'Tabla de equipos'!$B$3:$D$107,3,FALSE))</f>
        <v/>
      </c>
      <c r="J2055" s="106" t="str">
        <f t="shared" si="32"/>
        <v/>
      </c>
    </row>
    <row r="2056" spans="5:10" x14ac:dyDescent="0.2">
      <c r="E2056" s="128" t="str">
        <f>IF(ISBLANK(A2056),"",VLOOKUP(A2056,'Tabla de equipos'!$B$3:$D$107,3,FALSE))</f>
        <v/>
      </c>
      <c r="J2056" s="106" t="str">
        <f t="shared" si="32"/>
        <v/>
      </c>
    </row>
    <row r="2057" spans="5:10" x14ac:dyDescent="0.2">
      <c r="E2057" s="128" t="str">
        <f>IF(ISBLANK(A2057),"",VLOOKUP(A2057,'Tabla de equipos'!$B$3:$D$107,3,FALSE))</f>
        <v/>
      </c>
      <c r="J2057" s="106" t="str">
        <f t="shared" si="32"/>
        <v/>
      </c>
    </row>
    <row r="2058" spans="5:10" x14ac:dyDescent="0.2">
      <c r="E2058" s="128" t="str">
        <f>IF(ISBLANK(A2058),"",VLOOKUP(A2058,'Tabla de equipos'!$B$3:$D$107,3,FALSE))</f>
        <v/>
      </c>
      <c r="J2058" s="106" t="str">
        <f t="shared" si="32"/>
        <v/>
      </c>
    </row>
    <row r="2059" spans="5:10" x14ac:dyDescent="0.2">
      <c r="E2059" s="128" t="str">
        <f>IF(ISBLANK(A2059),"",VLOOKUP(A2059,'Tabla de equipos'!$B$3:$D$107,3,FALSE))</f>
        <v/>
      </c>
      <c r="J2059" s="106" t="str">
        <f t="shared" si="32"/>
        <v/>
      </c>
    </row>
    <row r="2060" spans="5:10" x14ac:dyDescent="0.2">
      <c r="E2060" s="128" t="str">
        <f>IF(ISBLANK(A2060),"",VLOOKUP(A2060,'Tabla de equipos'!$B$3:$D$107,3,FALSE))</f>
        <v/>
      </c>
      <c r="J2060" s="106" t="str">
        <f t="shared" si="32"/>
        <v/>
      </c>
    </row>
    <row r="2061" spans="5:10" x14ac:dyDescent="0.2">
      <c r="E2061" s="128" t="str">
        <f>IF(ISBLANK(A2061),"",VLOOKUP(A2061,'Tabla de equipos'!$B$3:$D$107,3,FALSE))</f>
        <v/>
      </c>
      <c r="J2061" s="106" t="str">
        <f t="shared" si="32"/>
        <v/>
      </c>
    </row>
    <row r="2062" spans="5:10" x14ac:dyDescent="0.2">
      <c r="E2062" s="128" t="str">
        <f>IF(ISBLANK(A2062),"",VLOOKUP(A2062,'Tabla de equipos'!$B$3:$D$107,3,FALSE))</f>
        <v/>
      </c>
      <c r="J2062" s="106" t="str">
        <f t="shared" si="32"/>
        <v/>
      </c>
    </row>
    <row r="2063" spans="5:10" x14ac:dyDescent="0.2">
      <c r="E2063" s="128" t="str">
        <f>IF(ISBLANK(A2063),"",VLOOKUP(A2063,'Tabla de equipos'!$B$3:$D$107,3,FALSE))</f>
        <v/>
      </c>
      <c r="J2063" s="106" t="str">
        <f t="shared" si="32"/>
        <v/>
      </c>
    </row>
    <row r="2064" spans="5:10" x14ac:dyDescent="0.2">
      <c r="E2064" s="128" t="str">
        <f>IF(ISBLANK(A2064),"",VLOOKUP(A2064,'Tabla de equipos'!$B$3:$D$107,3,FALSE))</f>
        <v/>
      </c>
      <c r="J2064" s="106" t="str">
        <f t="shared" si="32"/>
        <v/>
      </c>
    </row>
    <row r="2065" spans="5:10" x14ac:dyDescent="0.2">
      <c r="E2065" s="128" t="str">
        <f>IF(ISBLANK(A2065),"",VLOOKUP(A2065,'Tabla de equipos'!$B$3:$D$107,3,FALSE))</f>
        <v/>
      </c>
      <c r="J2065" s="106" t="str">
        <f t="shared" si="32"/>
        <v/>
      </c>
    </row>
    <row r="2066" spans="5:10" x14ac:dyDescent="0.2">
      <c r="E2066" s="128" t="str">
        <f>IF(ISBLANK(A2066),"",VLOOKUP(A2066,'Tabla de equipos'!$B$3:$D$107,3,FALSE))</f>
        <v/>
      </c>
      <c r="J2066" s="106" t="str">
        <f t="shared" si="32"/>
        <v/>
      </c>
    </row>
    <row r="2067" spans="5:10" x14ac:dyDescent="0.2">
      <c r="E2067" s="128" t="str">
        <f>IF(ISBLANK(A2067),"",VLOOKUP(A2067,'Tabla de equipos'!$B$3:$D$107,3,FALSE))</f>
        <v/>
      </c>
      <c r="J2067" s="106" t="str">
        <f t="shared" si="32"/>
        <v/>
      </c>
    </row>
    <row r="2068" spans="5:10" x14ac:dyDescent="0.2">
      <c r="E2068" s="128" t="str">
        <f>IF(ISBLANK(A2068),"",VLOOKUP(A2068,'Tabla de equipos'!$B$3:$D$107,3,FALSE))</f>
        <v/>
      </c>
      <c r="J2068" s="106" t="str">
        <f t="shared" si="32"/>
        <v/>
      </c>
    </row>
    <row r="2069" spans="5:10" x14ac:dyDescent="0.2">
      <c r="E2069" s="128" t="str">
        <f>IF(ISBLANK(A2069),"",VLOOKUP(A2069,'Tabla de equipos'!$B$3:$D$107,3,FALSE))</f>
        <v/>
      </c>
      <c r="J2069" s="106" t="str">
        <f t="shared" si="32"/>
        <v/>
      </c>
    </row>
    <row r="2070" spans="5:10" x14ac:dyDescent="0.2">
      <c r="E2070" s="128" t="str">
        <f>IF(ISBLANK(A2070),"",VLOOKUP(A2070,'Tabla de equipos'!$B$3:$D$107,3,FALSE))</f>
        <v/>
      </c>
      <c r="J2070" s="106" t="str">
        <f t="shared" si="32"/>
        <v/>
      </c>
    </row>
    <row r="2071" spans="5:10" x14ac:dyDescent="0.2">
      <c r="E2071" s="128" t="str">
        <f>IF(ISBLANK(A2071),"",VLOOKUP(A2071,'Tabla de equipos'!$B$3:$D$107,3,FALSE))</f>
        <v/>
      </c>
      <c r="J2071" s="106" t="str">
        <f t="shared" si="32"/>
        <v/>
      </c>
    </row>
    <row r="2072" spans="5:10" x14ac:dyDescent="0.2">
      <c r="E2072" s="128" t="str">
        <f>IF(ISBLANK(A2072),"",VLOOKUP(A2072,'Tabla de equipos'!$B$3:$D$107,3,FALSE))</f>
        <v/>
      </c>
      <c r="J2072" s="106" t="str">
        <f t="shared" si="32"/>
        <v/>
      </c>
    </row>
    <row r="2073" spans="5:10" x14ac:dyDescent="0.2">
      <c r="E2073" s="128" t="str">
        <f>IF(ISBLANK(A2073),"",VLOOKUP(A2073,'Tabla de equipos'!$B$3:$D$107,3,FALSE))</f>
        <v/>
      </c>
      <c r="J2073" s="106" t="str">
        <f t="shared" si="32"/>
        <v/>
      </c>
    </row>
    <row r="2074" spans="5:10" x14ac:dyDescent="0.2">
      <c r="E2074" s="128" t="str">
        <f>IF(ISBLANK(A2074),"",VLOOKUP(A2074,'Tabla de equipos'!$B$3:$D$107,3,FALSE))</f>
        <v/>
      </c>
      <c r="J2074" s="106" t="str">
        <f t="shared" si="32"/>
        <v/>
      </c>
    </row>
    <row r="2075" spans="5:10" x14ac:dyDescent="0.2">
      <c r="E2075" s="128" t="str">
        <f>IF(ISBLANK(A2075),"",VLOOKUP(A2075,'Tabla de equipos'!$B$3:$D$107,3,FALSE))</f>
        <v/>
      </c>
      <c r="J2075" s="106" t="str">
        <f t="shared" si="32"/>
        <v/>
      </c>
    </row>
    <row r="2076" spans="5:10" x14ac:dyDescent="0.2">
      <c r="E2076" s="128" t="str">
        <f>IF(ISBLANK(A2076),"",VLOOKUP(A2076,'Tabla de equipos'!$B$3:$D$107,3,FALSE))</f>
        <v/>
      </c>
      <c r="J2076" s="106" t="str">
        <f t="shared" si="32"/>
        <v/>
      </c>
    </row>
    <row r="2077" spans="5:10" x14ac:dyDescent="0.2">
      <c r="E2077" s="128" t="str">
        <f>IF(ISBLANK(A2077),"",VLOOKUP(A2077,'Tabla de equipos'!$B$3:$D$107,3,FALSE))</f>
        <v/>
      </c>
      <c r="J2077" s="106" t="str">
        <f t="shared" si="32"/>
        <v/>
      </c>
    </row>
    <row r="2078" spans="5:10" x14ac:dyDescent="0.2">
      <c r="E2078" s="128" t="str">
        <f>IF(ISBLANK(A2078),"",VLOOKUP(A2078,'Tabla de equipos'!$B$3:$D$107,3,FALSE))</f>
        <v/>
      </c>
      <c r="J2078" s="106" t="str">
        <f t="shared" si="32"/>
        <v/>
      </c>
    </row>
    <row r="2079" spans="5:10" x14ac:dyDescent="0.2">
      <c r="E2079" s="128" t="str">
        <f>IF(ISBLANK(A2079),"",VLOOKUP(A2079,'Tabla de equipos'!$B$3:$D$107,3,FALSE))</f>
        <v/>
      </c>
      <c r="J2079" s="106" t="str">
        <f t="shared" si="32"/>
        <v/>
      </c>
    </row>
    <row r="2080" spans="5:10" x14ac:dyDescent="0.2">
      <c r="E2080" s="128" t="str">
        <f>IF(ISBLANK(A2080),"",VLOOKUP(A2080,'Tabla de equipos'!$B$3:$D$107,3,FALSE))</f>
        <v/>
      </c>
      <c r="J2080" s="106" t="str">
        <f t="shared" si="32"/>
        <v/>
      </c>
    </row>
    <row r="2081" spans="5:10" x14ac:dyDescent="0.2">
      <c r="E2081" s="128" t="str">
        <f>IF(ISBLANK(A2081),"",VLOOKUP(A2081,'Tabla de equipos'!$B$3:$D$107,3,FALSE))</f>
        <v/>
      </c>
      <c r="J2081" s="106" t="str">
        <f t="shared" si="32"/>
        <v/>
      </c>
    </row>
    <row r="2082" spans="5:10" x14ac:dyDescent="0.2">
      <c r="E2082" s="128" t="str">
        <f>IF(ISBLANK(A2082),"",VLOOKUP(A2082,'Tabla de equipos'!$B$3:$D$107,3,FALSE))</f>
        <v/>
      </c>
      <c r="J2082" s="106" t="str">
        <f t="shared" si="32"/>
        <v/>
      </c>
    </row>
    <row r="2083" spans="5:10" x14ac:dyDescent="0.2">
      <c r="E2083" s="128" t="str">
        <f>IF(ISBLANK(A2083),"",VLOOKUP(A2083,'Tabla de equipos'!$B$3:$D$107,3,FALSE))</f>
        <v/>
      </c>
      <c r="J2083" s="106" t="str">
        <f t="shared" si="32"/>
        <v/>
      </c>
    </row>
    <row r="2084" spans="5:10" x14ac:dyDescent="0.2">
      <c r="E2084" s="128" t="str">
        <f>IF(ISBLANK(A2084),"",VLOOKUP(A2084,'Tabla de equipos'!$B$3:$D$107,3,FALSE))</f>
        <v/>
      </c>
      <c r="J2084" s="106" t="str">
        <f t="shared" si="32"/>
        <v/>
      </c>
    </row>
    <row r="2085" spans="5:10" x14ac:dyDescent="0.2">
      <c r="E2085" s="128" t="str">
        <f>IF(ISBLANK(A2085),"",VLOOKUP(A2085,'Tabla de equipos'!$B$3:$D$107,3,FALSE))</f>
        <v/>
      </c>
      <c r="J2085" s="106" t="str">
        <f t="shared" si="32"/>
        <v/>
      </c>
    </row>
    <row r="2086" spans="5:10" x14ac:dyDescent="0.2">
      <c r="E2086" s="128" t="str">
        <f>IF(ISBLANK(A2086),"",VLOOKUP(A2086,'Tabla de equipos'!$B$3:$D$107,3,FALSE))</f>
        <v/>
      </c>
      <c r="J2086" s="106" t="str">
        <f t="shared" si="32"/>
        <v/>
      </c>
    </row>
    <row r="2087" spans="5:10" x14ac:dyDescent="0.2">
      <c r="E2087" s="128" t="str">
        <f>IF(ISBLANK(A2087),"",VLOOKUP(A2087,'Tabla de equipos'!$B$3:$D$107,3,FALSE))</f>
        <v/>
      </c>
      <c r="J2087" s="106" t="str">
        <f t="shared" si="32"/>
        <v/>
      </c>
    </row>
    <row r="2088" spans="5:10" x14ac:dyDescent="0.2">
      <c r="E2088" s="128" t="str">
        <f>IF(ISBLANK(A2088),"",VLOOKUP(A2088,'Tabla de equipos'!$B$3:$D$107,3,FALSE))</f>
        <v/>
      </c>
      <c r="J2088" s="106" t="str">
        <f t="shared" si="32"/>
        <v/>
      </c>
    </row>
    <row r="2089" spans="5:10" x14ac:dyDescent="0.2">
      <c r="E2089" s="128" t="str">
        <f>IF(ISBLANK(A2089),"",VLOOKUP(A2089,'Tabla de equipos'!$B$3:$D$107,3,FALSE))</f>
        <v/>
      </c>
      <c r="J2089" s="106" t="str">
        <f t="shared" si="32"/>
        <v/>
      </c>
    </row>
    <row r="2090" spans="5:10" x14ac:dyDescent="0.2">
      <c r="E2090" s="128" t="str">
        <f>IF(ISBLANK(A2090),"",VLOOKUP(A2090,'Tabla de equipos'!$B$3:$D$107,3,FALSE))</f>
        <v/>
      </c>
      <c r="J2090" s="106" t="str">
        <f t="shared" si="32"/>
        <v/>
      </c>
    </row>
    <row r="2091" spans="5:10" x14ac:dyDescent="0.2">
      <c r="E2091" s="128" t="str">
        <f>IF(ISBLANK(A2091),"",VLOOKUP(A2091,'Tabla de equipos'!$B$3:$D$107,3,FALSE))</f>
        <v/>
      </c>
      <c r="J2091" s="106" t="str">
        <f t="shared" si="32"/>
        <v/>
      </c>
    </row>
    <row r="2092" spans="5:10" x14ac:dyDescent="0.2">
      <c r="E2092" s="128" t="str">
        <f>IF(ISBLANK(A2092),"",VLOOKUP(A2092,'Tabla de equipos'!$B$3:$D$107,3,FALSE))</f>
        <v/>
      </c>
      <c r="J2092" s="106" t="str">
        <f t="shared" si="32"/>
        <v/>
      </c>
    </row>
    <row r="2093" spans="5:10" x14ac:dyDescent="0.2">
      <c r="E2093" s="128" t="str">
        <f>IF(ISBLANK(A2093),"",VLOOKUP(A2093,'Tabla de equipos'!$B$3:$D$107,3,FALSE))</f>
        <v/>
      </c>
      <c r="J2093" s="106" t="str">
        <f t="shared" si="32"/>
        <v/>
      </c>
    </row>
    <row r="2094" spans="5:10" x14ac:dyDescent="0.2">
      <c r="E2094" s="128" t="str">
        <f>IF(ISBLANK(A2094),"",VLOOKUP(A2094,'Tabla de equipos'!$B$3:$D$107,3,FALSE))</f>
        <v/>
      </c>
      <c r="J2094" s="106" t="str">
        <f t="shared" si="32"/>
        <v/>
      </c>
    </row>
    <row r="2095" spans="5:10" x14ac:dyDescent="0.2">
      <c r="E2095" s="128" t="str">
        <f>IF(ISBLANK(A2095),"",VLOOKUP(A2095,'Tabla de equipos'!$B$3:$D$107,3,FALSE))</f>
        <v/>
      </c>
      <c r="J2095" s="106" t="str">
        <f t="shared" si="32"/>
        <v/>
      </c>
    </row>
    <row r="2096" spans="5:10" x14ac:dyDescent="0.2">
      <c r="E2096" s="128" t="str">
        <f>IF(ISBLANK(A2096),"",VLOOKUP(A2096,'Tabla de equipos'!$B$3:$D$107,3,FALSE))</f>
        <v/>
      </c>
      <c r="J2096" s="106" t="str">
        <f t="shared" si="32"/>
        <v/>
      </c>
    </row>
    <row r="2097" spans="5:10" x14ac:dyDescent="0.2">
      <c r="E2097" s="128" t="str">
        <f>IF(ISBLANK(A2097),"",VLOOKUP(A2097,'Tabla de equipos'!$B$3:$D$107,3,FALSE))</f>
        <v/>
      </c>
      <c r="J2097" s="106" t="str">
        <f t="shared" si="32"/>
        <v/>
      </c>
    </row>
    <row r="2098" spans="5:10" x14ac:dyDescent="0.2">
      <c r="E2098" s="128" t="str">
        <f>IF(ISBLANK(A2098),"",VLOOKUP(A2098,'Tabla de equipos'!$B$3:$D$107,3,FALSE))</f>
        <v/>
      </c>
      <c r="J2098" s="106" t="str">
        <f t="shared" si="32"/>
        <v/>
      </c>
    </row>
    <row r="2099" spans="5:10" x14ac:dyDescent="0.2">
      <c r="E2099" s="128" t="str">
        <f>IF(ISBLANK(A2099),"",VLOOKUP(A2099,'Tabla de equipos'!$B$3:$D$107,3,FALSE))</f>
        <v/>
      </c>
      <c r="J2099" s="106" t="str">
        <f t="shared" si="32"/>
        <v/>
      </c>
    </row>
    <row r="2100" spans="5:10" x14ac:dyDescent="0.2">
      <c r="E2100" s="128" t="str">
        <f>IF(ISBLANK(A2100),"",VLOOKUP(A2100,'Tabla de equipos'!$B$3:$D$107,3,FALSE))</f>
        <v/>
      </c>
      <c r="J2100" s="106" t="str">
        <f t="shared" si="32"/>
        <v/>
      </c>
    </row>
    <row r="2101" spans="5:10" x14ac:dyDescent="0.2">
      <c r="E2101" s="128" t="str">
        <f>IF(ISBLANK(A2101),"",VLOOKUP(A2101,'Tabla de equipos'!$B$3:$D$107,3,FALSE))</f>
        <v/>
      </c>
      <c r="J2101" s="106" t="str">
        <f t="shared" si="32"/>
        <v/>
      </c>
    </row>
    <row r="2102" spans="5:10" x14ac:dyDescent="0.2">
      <c r="E2102" s="128" t="str">
        <f>IF(ISBLANK(A2102),"",VLOOKUP(A2102,'Tabla de equipos'!$B$3:$D$107,3,FALSE))</f>
        <v/>
      </c>
      <c r="J2102" s="106" t="str">
        <f t="shared" si="32"/>
        <v/>
      </c>
    </row>
    <row r="2103" spans="5:10" x14ac:dyDescent="0.2">
      <c r="E2103" s="128" t="str">
        <f>IF(ISBLANK(A2103),"",VLOOKUP(A2103,'Tabla de equipos'!$B$3:$D$107,3,FALSE))</f>
        <v/>
      </c>
      <c r="J2103" s="106" t="str">
        <f t="shared" si="32"/>
        <v/>
      </c>
    </row>
    <row r="2104" spans="5:10" x14ac:dyDescent="0.2">
      <c r="E2104" s="128" t="str">
        <f>IF(ISBLANK(A2104),"",VLOOKUP(A2104,'Tabla de equipos'!$B$3:$D$107,3,FALSE))</f>
        <v/>
      </c>
      <c r="J2104" s="106" t="str">
        <f t="shared" si="32"/>
        <v/>
      </c>
    </row>
    <row r="2105" spans="5:10" x14ac:dyDescent="0.2">
      <c r="E2105" s="128" t="str">
        <f>IF(ISBLANK(A2105),"",VLOOKUP(A2105,'Tabla de equipos'!$B$3:$D$107,3,FALSE))</f>
        <v/>
      </c>
      <c r="J2105" s="106" t="str">
        <f t="shared" si="32"/>
        <v/>
      </c>
    </row>
    <row r="2106" spans="5:10" x14ac:dyDescent="0.2">
      <c r="E2106" s="128" t="str">
        <f>IF(ISBLANK(A2106),"",VLOOKUP(A2106,'Tabla de equipos'!$B$3:$D$107,3,FALSE))</f>
        <v/>
      </c>
      <c r="J2106" s="106" t="str">
        <f t="shared" si="32"/>
        <v/>
      </c>
    </row>
    <row r="2107" spans="5:10" x14ac:dyDescent="0.2">
      <c r="E2107" s="128" t="str">
        <f>IF(ISBLANK(A2107),"",VLOOKUP(A2107,'Tabla de equipos'!$B$3:$D$107,3,FALSE))</f>
        <v/>
      </c>
      <c r="J2107" s="106" t="str">
        <f t="shared" si="32"/>
        <v/>
      </c>
    </row>
    <row r="2108" spans="5:10" x14ac:dyDescent="0.2">
      <c r="E2108" s="128" t="str">
        <f>IF(ISBLANK(A2108),"",VLOOKUP(A2108,'Tabla de equipos'!$B$3:$D$107,3,FALSE))</f>
        <v/>
      </c>
      <c r="J2108" s="106" t="str">
        <f t="shared" si="32"/>
        <v/>
      </c>
    </row>
    <row r="2109" spans="5:10" x14ac:dyDescent="0.2">
      <c r="E2109" s="128" t="str">
        <f>IF(ISBLANK(A2109),"",VLOOKUP(A2109,'Tabla de equipos'!$B$3:$D$107,3,FALSE))</f>
        <v/>
      </c>
      <c r="J2109" s="106" t="str">
        <f t="shared" si="32"/>
        <v/>
      </c>
    </row>
    <row r="2110" spans="5:10" x14ac:dyDescent="0.2">
      <c r="E2110" s="128" t="str">
        <f>IF(ISBLANK(A2110),"",VLOOKUP(A2110,'Tabla de equipos'!$B$3:$D$107,3,FALSE))</f>
        <v/>
      </c>
      <c r="J2110" s="106" t="str">
        <f t="shared" si="32"/>
        <v/>
      </c>
    </row>
    <row r="2111" spans="5:10" x14ac:dyDescent="0.2">
      <c r="E2111" s="128" t="str">
        <f>IF(ISBLANK(A2111),"",VLOOKUP(A2111,'Tabla de equipos'!$B$3:$D$107,3,FALSE))</f>
        <v/>
      </c>
      <c r="J2111" s="106" t="str">
        <f t="shared" si="32"/>
        <v/>
      </c>
    </row>
    <row r="2112" spans="5:10" x14ac:dyDescent="0.2">
      <c r="E2112" s="128" t="str">
        <f>IF(ISBLANK(A2112),"",VLOOKUP(A2112,'Tabla de equipos'!$B$3:$D$107,3,FALSE))</f>
        <v/>
      </c>
      <c r="J2112" s="106" t="str">
        <f t="shared" si="32"/>
        <v/>
      </c>
    </row>
    <row r="2113" spans="5:10" x14ac:dyDescent="0.2">
      <c r="E2113" s="128" t="str">
        <f>IF(ISBLANK(A2113),"",VLOOKUP(A2113,'Tabla de equipos'!$B$3:$D$107,3,FALSE))</f>
        <v/>
      </c>
      <c r="J2113" s="106" t="str">
        <f t="shared" si="32"/>
        <v/>
      </c>
    </row>
    <row r="2114" spans="5:10" x14ac:dyDescent="0.2">
      <c r="E2114" s="128" t="str">
        <f>IF(ISBLANK(A2114),"",VLOOKUP(A2114,'Tabla de equipos'!$B$3:$D$107,3,FALSE))</f>
        <v/>
      </c>
      <c r="J2114" s="106" t="str">
        <f t="shared" si="32"/>
        <v/>
      </c>
    </row>
    <row r="2115" spans="5:10" x14ac:dyDescent="0.2">
      <c r="E2115" s="128" t="str">
        <f>IF(ISBLANK(A2115),"",VLOOKUP(A2115,'Tabla de equipos'!$B$3:$D$107,3,FALSE))</f>
        <v/>
      </c>
      <c r="J2115" s="106" t="str">
        <f t="shared" si="32"/>
        <v/>
      </c>
    </row>
    <row r="2116" spans="5:10" x14ac:dyDescent="0.2">
      <c r="E2116" s="128" t="str">
        <f>IF(ISBLANK(A2116),"",VLOOKUP(A2116,'Tabla de equipos'!$B$3:$D$107,3,FALSE))</f>
        <v/>
      </c>
      <c r="J2116" s="106" t="str">
        <f t="shared" si="32"/>
        <v/>
      </c>
    </row>
    <row r="2117" spans="5:10" x14ac:dyDescent="0.2">
      <c r="E2117" s="128" t="str">
        <f>IF(ISBLANK(A2117),"",VLOOKUP(A2117,'Tabla de equipos'!$B$3:$D$107,3,FALSE))</f>
        <v/>
      </c>
      <c r="J2117" s="106" t="str">
        <f t="shared" ref="J2117:J2180" si="33">IF(AND(A2117="",G2117=0),"",IF(AND(G2117&gt;0,A2117=""),"Falta elegir equipo/producto",IF(AND(A2117&lt;&gt;"",G2117=""),"falta incluir unidades",IF(AND(A2117&lt;&gt;"",G2117&gt;0,B2117=""),"Falta incluir Tipo de Exceptuación",IF(AND(A2117&lt;&gt;"",B2117&lt;&gt;"",C2117="",G2117&gt;0),"Falta Incluir Nombre del Beneficiario","No olvidar adjuntar factura de la exceptuación")))))</f>
        <v/>
      </c>
    </row>
    <row r="2118" spans="5:10" x14ac:dyDescent="0.2">
      <c r="E2118" s="128" t="str">
        <f>IF(ISBLANK(A2118),"",VLOOKUP(A2118,'Tabla de equipos'!$B$3:$D$107,3,FALSE))</f>
        <v/>
      </c>
      <c r="J2118" s="106" t="str">
        <f t="shared" si="33"/>
        <v/>
      </c>
    </row>
    <row r="2119" spans="5:10" x14ac:dyDescent="0.2">
      <c r="E2119" s="128" t="str">
        <f>IF(ISBLANK(A2119),"",VLOOKUP(A2119,'Tabla de equipos'!$B$3:$D$107,3,FALSE))</f>
        <v/>
      </c>
      <c r="J2119" s="106" t="str">
        <f t="shared" si="33"/>
        <v/>
      </c>
    </row>
    <row r="2120" spans="5:10" x14ac:dyDescent="0.2">
      <c r="E2120" s="128" t="str">
        <f>IF(ISBLANK(A2120),"",VLOOKUP(A2120,'Tabla de equipos'!$B$3:$D$107,3,FALSE))</f>
        <v/>
      </c>
      <c r="J2120" s="106" t="str">
        <f t="shared" si="33"/>
        <v/>
      </c>
    </row>
    <row r="2121" spans="5:10" x14ac:dyDescent="0.2">
      <c r="E2121" s="128" t="str">
        <f>IF(ISBLANK(A2121),"",VLOOKUP(A2121,'Tabla de equipos'!$B$3:$D$107,3,FALSE))</f>
        <v/>
      </c>
      <c r="J2121" s="106" t="str">
        <f t="shared" si="33"/>
        <v/>
      </c>
    </row>
    <row r="2122" spans="5:10" x14ac:dyDescent="0.2">
      <c r="E2122" s="128" t="str">
        <f>IF(ISBLANK(A2122),"",VLOOKUP(A2122,'Tabla de equipos'!$B$3:$D$107,3,FALSE))</f>
        <v/>
      </c>
      <c r="J2122" s="106" t="str">
        <f t="shared" si="33"/>
        <v/>
      </c>
    </row>
    <row r="2123" spans="5:10" x14ac:dyDescent="0.2">
      <c r="E2123" s="128" t="str">
        <f>IF(ISBLANK(A2123),"",VLOOKUP(A2123,'Tabla de equipos'!$B$3:$D$107,3,FALSE))</f>
        <v/>
      </c>
      <c r="J2123" s="106" t="str">
        <f t="shared" si="33"/>
        <v/>
      </c>
    </row>
    <row r="2124" spans="5:10" x14ac:dyDescent="0.2">
      <c r="E2124" s="128" t="str">
        <f>IF(ISBLANK(A2124),"",VLOOKUP(A2124,'Tabla de equipos'!$B$3:$D$107,3,FALSE))</f>
        <v/>
      </c>
      <c r="J2124" s="106" t="str">
        <f t="shared" si="33"/>
        <v/>
      </c>
    </row>
    <row r="2125" spans="5:10" x14ac:dyDescent="0.2">
      <c r="E2125" s="128" t="str">
        <f>IF(ISBLANK(A2125),"",VLOOKUP(A2125,'Tabla de equipos'!$B$3:$D$107,3,FALSE))</f>
        <v/>
      </c>
      <c r="J2125" s="106" t="str">
        <f t="shared" si="33"/>
        <v/>
      </c>
    </row>
    <row r="2126" spans="5:10" x14ac:dyDescent="0.2">
      <c r="E2126" s="128" t="str">
        <f>IF(ISBLANK(A2126),"",VLOOKUP(A2126,'Tabla de equipos'!$B$3:$D$107,3,FALSE))</f>
        <v/>
      </c>
      <c r="J2126" s="106" t="str">
        <f t="shared" si="33"/>
        <v/>
      </c>
    </row>
    <row r="2127" spans="5:10" x14ac:dyDescent="0.2">
      <c r="E2127" s="128" t="str">
        <f>IF(ISBLANK(A2127),"",VLOOKUP(A2127,'Tabla de equipos'!$B$3:$D$107,3,FALSE))</f>
        <v/>
      </c>
      <c r="J2127" s="106" t="str">
        <f t="shared" si="33"/>
        <v/>
      </c>
    </row>
    <row r="2128" spans="5:10" x14ac:dyDescent="0.2">
      <c r="E2128" s="128" t="str">
        <f>IF(ISBLANK(A2128),"",VLOOKUP(A2128,'Tabla de equipos'!$B$3:$D$107,3,FALSE))</f>
        <v/>
      </c>
      <c r="J2128" s="106" t="str">
        <f t="shared" si="33"/>
        <v/>
      </c>
    </row>
    <row r="2129" spans="5:10" x14ac:dyDescent="0.2">
      <c r="E2129" s="128" t="str">
        <f>IF(ISBLANK(A2129),"",VLOOKUP(A2129,'Tabla de equipos'!$B$3:$D$107,3,FALSE))</f>
        <v/>
      </c>
      <c r="J2129" s="106" t="str">
        <f t="shared" si="33"/>
        <v/>
      </c>
    </row>
    <row r="2130" spans="5:10" x14ac:dyDescent="0.2">
      <c r="E2130" s="128" t="str">
        <f>IF(ISBLANK(A2130),"",VLOOKUP(A2130,'Tabla de equipos'!$B$3:$D$107,3,FALSE))</f>
        <v/>
      </c>
      <c r="J2130" s="106" t="str">
        <f t="shared" si="33"/>
        <v/>
      </c>
    </row>
    <row r="2131" spans="5:10" x14ac:dyDescent="0.2">
      <c r="E2131" s="128" t="str">
        <f>IF(ISBLANK(A2131),"",VLOOKUP(A2131,'Tabla de equipos'!$B$3:$D$107,3,FALSE))</f>
        <v/>
      </c>
      <c r="J2131" s="106" t="str">
        <f t="shared" si="33"/>
        <v/>
      </c>
    </row>
    <row r="2132" spans="5:10" x14ac:dyDescent="0.2">
      <c r="E2132" s="128" t="str">
        <f>IF(ISBLANK(A2132),"",VLOOKUP(A2132,'Tabla de equipos'!$B$3:$D$107,3,FALSE))</f>
        <v/>
      </c>
      <c r="J2132" s="106" t="str">
        <f t="shared" si="33"/>
        <v/>
      </c>
    </row>
    <row r="2133" spans="5:10" x14ac:dyDescent="0.2">
      <c r="E2133" s="128" t="str">
        <f>IF(ISBLANK(A2133),"",VLOOKUP(A2133,'Tabla de equipos'!$B$3:$D$107,3,FALSE))</f>
        <v/>
      </c>
      <c r="J2133" s="106" t="str">
        <f t="shared" si="33"/>
        <v/>
      </c>
    </row>
    <row r="2134" spans="5:10" x14ac:dyDescent="0.2">
      <c r="E2134" s="128" t="str">
        <f>IF(ISBLANK(A2134),"",VLOOKUP(A2134,'Tabla de equipos'!$B$3:$D$107,3,FALSE))</f>
        <v/>
      </c>
      <c r="J2134" s="106" t="str">
        <f t="shared" si="33"/>
        <v/>
      </c>
    </row>
    <row r="2135" spans="5:10" x14ac:dyDescent="0.2">
      <c r="E2135" s="128" t="str">
        <f>IF(ISBLANK(A2135),"",VLOOKUP(A2135,'Tabla de equipos'!$B$3:$D$107,3,FALSE))</f>
        <v/>
      </c>
      <c r="J2135" s="106" t="str">
        <f t="shared" si="33"/>
        <v/>
      </c>
    </row>
    <row r="2136" spans="5:10" x14ac:dyDescent="0.2">
      <c r="E2136" s="128" t="str">
        <f>IF(ISBLANK(A2136),"",VLOOKUP(A2136,'Tabla de equipos'!$B$3:$D$107,3,FALSE))</f>
        <v/>
      </c>
      <c r="J2136" s="106" t="str">
        <f t="shared" si="33"/>
        <v/>
      </c>
    </row>
    <row r="2137" spans="5:10" x14ac:dyDescent="0.2">
      <c r="E2137" s="128" t="str">
        <f>IF(ISBLANK(A2137),"",VLOOKUP(A2137,'Tabla de equipos'!$B$3:$D$107,3,FALSE))</f>
        <v/>
      </c>
      <c r="J2137" s="106" t="str">
        <f t="shared" si="33"/>
        <v/>
      </c>
    </row>
    <row r="2138" spans="5:10" x14ac:dyDescent="0.2">
      <c r="E2138" s="128" t="str">
        <f>IF(ISBLANK(A2138),"",VLOOKUP(A2138,'Tabla de equipos'!$B$3:$D$107,3,FALSE))</f>
        <v/>
      </c>
      <c r="J2138" s="106" t="str">
        <f t="shared" si="33"/>
        <v/>
      </c>
    </row>
    <row r="2139" spans="5:10" x14ac:dyDescent="0.2">
      <c r="E2139" s="128" t="str">
        <f>IF(ISBLANK(A2139),"",VLOOKUP(A2139,'Tabla de equipos'!$B$3:$D$107,3,FALSE))</f>
        <v/>
      </c>
      <c r="J2139" s="106" t="str">
        <f t="shared" si="33"/>
        <v/>
      </c>
    </row>
    <row r="2140" spans="5:10" x14ac:dyDescent="0.2">
      <c r="E2140" s="128" t="str">
        <f>IF(ISBLANK(A2140),"",VLOOKUP(A2140,'Tabla de equipos'!$B$3:$D$107,3,FALSE))</f>
        <v/>
      </c>
      <c r="J2140" s="106" t="str">
        <f t="shared" si="33"/>
        <v/>
      </c>
    </row>
    <row r="2141" spans="5:10" x14ac:dyDescent="0.2">
      <c r="E2141" s="128" t="str">
        <f>IF(ISBLANK(A2141),"",VLOOKUP(A2141,'Tabla de equipos'!$B$3:$D$107,3,FALSE))</f>
        <v/>
      </c>
      <c r="J2141" s="106" t="str">
        <f t="shared" si="33"/>
        <v/>
      </c>
    </row>
    <row r="2142" spans="5:10" x14ac:dyDescent="0.2">
      <c r="E2142" s="128" t="str">
        <f>IF(ISBLANK(A2142),"",VLOOKUP(A2142,'Tabla de equipos'!$B$3:$D$107,3,FALSE))</f>
        <v/>
      </c>
      <c r="J2142" s="106" t="str">
        <f t="shared" si="33"/>
        <v/>
      </c>
    </row>
    <row r="2143" spans="5:10" x14ac:dyDescent="0.2">
      <c r="E2143" s="128" t="str">
        <f>IF(ISBLANK(A2143),"",VLOOKUP(A2143,'Tabla de equipos'!$B$3:$D$107,3,FALSE))</f>
        <v/>
      </c>
      <c r="J2143" s="106" t="str">
        <f t="shared" si="33"/>
        <v/>
      </c>
    </row>
    <row r="2144" spans="5:10" x14ac:dyDescent="0.2">
      <c r="E2144" s="128" t="str">
        <f>IF(ISBLANK(A2144),"",VLOOKUP(A2144,'Tabla de equipos'!$B$3:$D$107,3,FALSE))</f>
        <v/>
      </c>
      <c r="J2144" s="106" t="str">
        <f t="shared" si="33"/>
        <v/>
      </c>
    </row>
    <row r="2145" spans="5:10" x14ac:dyDescent="0.2">
      <c r="E2145" s="128" t="str">
        <f>IF(ISBLANK(A2145),"",VLOOKUP(A2145,'Tabla de equipos'!$B$3:$D$107,3,FALSE))</f>
        <v/>
      </c>
      <c r="J2145" s="106" t="str">
        <f t="shared" si="33"/>
        <v/>
      </c>
    </row>
    <row r="2146" spans="5:10" x14ac:dyDescent="0.2">
      <c r="E2146" s="128" t="str">
        <f>IF(ISBLANK(A2146),"",VLOOKUP(A2146,'Tabla de equipos'!$B$3:$D$107,3,FALSE))</f>
        <v/>
      </c>
      <c r="J2146" s="106" t="str">
        <f t="shared" si="33"/>
        <v/>
      </c>
    </row>
    <row r="2147" spans="5:10" x14ac:dyDescent="0.2">
      <c r="E2147" s="128" t="str">
        <f>IF(ISBLANK(A2147),"",VLOOKUP(A2147,'Tabla de equipos'!$B$3:$D$107,3,FALSE))</f>
        <v/>
      </c>
      <c r="J2147" s="106" t="str">
        <f t="shared" si="33"/>
        <v/>
      </c>
    </row>
    <row r="2148" spans="5:10" x14ac:dyDescent="0.2">
      <c r="E2148" s="128" t="str">
        <f>IF(ISBLANK(A2148),"",VLOOKUP(A2148,'Tabla de equipos'!$B$3:$D$107,3,FALSE))</f>
        <v/>
      </c>
      <c r="J2148" s="106" t="str">
        <f t="shared" si="33"/>
        <v/>
      </c>
    </row>
    <row r="2149" spans="5:10" x14ac:dyDescent="0.2">
      <c r="E2149" s="128" t="str">
        <f>IF(ISBLANK(A2149),"",VLOOKUP(A2149,'Tabla de equipos'!$B$3:$D$107,3,FALSE))</f>
        <v/>
      </c>
      <c r="J2149" s="106" t="str">
        <f t="shared" si="33"/>
        <v/>
      </c>
    </row>
    <row r="2150" spans="5:10" x14ac:dyDescent="0.2">
      <c r="E2150" s="128" t="str">
        <f>IF(ISBLANK(A2150),"",VLOOKUP(A2150,'Tabla de equipos'!$B$3:$D$107,3,FALSE))</f>
        <v/>
      </c>
      <c r="J2150" s="106" t="str">
        <f t="shared" si="33"/>
        <v/>
      </c>
    </row>
    <row r="2151" spans="5:10" x14ac:dyDescent="0.2">
      <c r="E2151" s="128" t="str">
        <f>IF(ISBLANK(A2151),"",VLOOKUP(A2151,'Tabla de equipos'!$B$3:$D$107,3,FALSE))</f>
        <v/>
      </c>
      <c r="J2151" s="106" t="str">
        <f t="shared" si="33"/>
        <v/>
      </c>
    </row>
    <row r="2152" spans="5:10" x14ac:dyDescent="0.2">
      <c r="E2152" s="128" t="str">
        <f>IF(ISBLANK(A2152),"",VLOOKUP(A2152,'Tabla de equipos'!$B$3:$D$107,3,FALSE))</f>
        <v/>
      </c>
      <c r="J2152" s="106" t="str">
        <f t="shared" si="33"/>
        <v/>
      </c>
    </row>
    <row r="2153" spans="5:10" x14ac:dyDescent="0.2">
      <c r="E2153" s="128" t="str">
        <f>IF(ISBLANK(A2153),"",VLOOKUP(A2153,'Tabla de equipos'!$B$3:$D$107,3,FALSE))</f>
        <v/>
      </c>
      <c r="J2153" s="106" t="str">
        <f t="shared" si="33"/>
        <v/>
      </c>
    </row>
    <row r="2154" spans="5:10" x14ac:dyDescent="0.2">
      <c r="E2154" s="128" t="str">
        <f>IF(ISBLANK(A2154),"",VLOOKUP(A2154,'Tabla de equipos'!$B$3:$D$107,3,FALSE))</f>
        <v/>
      </c>
      <c r="J2154" s="106" t="str">
        <f t="shared" si="33"/>
        <v/>
      </c>
    </row>
    <row r="2155" spans="5:10" x14ac:dyDescent="0.2">
      <c r="E2155" s="128" t="str">
        <f>IF(ISBLANK(A2155),"",VLOOKUP(A2155,'Tabla de equipos'!$B$3:$D$107,3,FALSE))</f>
        <v/>
      </c>
      <c r="J2155" s="106" t="str">
        <f t="shared" si="33"/>
        <v/>
      </c>
    </row>
    <row r="2156" spans="5:10" x14ac:dyDescent="0.2">
      <c r="E2156" s="128" t="str">
        <f>IF(ISBLANK(A2156),"",VLOOKUP(A2156,'Tabla de equipos'!$B$3:$D$107,3,FALSE))</f>
        <v/>
      </c>
      <c r="J2156" s="106" t="str">
        <f t="shared" si="33"/>
        <v/>
      </c>
    </row>
    <row r="2157" spans="5:10" x14ac:dyDescent="0.2">
      <c r="E2157" s="128" t="str">
        <f>IF(ISBLANK(A2157),"",VLOOKUP(A2157,'Tabla de equipos'!$B$3:$D$107,3,FALSE))</f>
        <v/>
      </c>
      <c r="J2157" s="106" t="str">
        <f t="shared" si="33"/>
        <v/>
      </c>
    </row>
    <row r="2158" spans="5:10" x14ac:dyDescent="0.2">
      <c r="E2158" s="128" t="str">
        <f>IF(ISBLANK(A2158),"",VLOOKUP(A2158,'Tabla de equipos'!$B$3:$D$107,3,FALSE))</f>
        <v/>
      </c>
      <c r="J2158" s="106" t="str">
        <f t="shared" si="33"/>
        <v/>
      </c>
    </row>
    <row r="2159" spans="5:10" x14ac:dyDescent="0.2">
      <c r="E2159" s="128" t="str">
        <f>IF(ISBLANK(A2159),"",VLOOKUP(A2159,'Tabla de equipos'!$B$3:$D$107,3,FALSE))</f>
        <v/>
      </c>
      <c r="J2159" s="106" t="str">
        <f t="shared" si="33"/>
        <v/>
      </c>
    </row>
    <row r="2160" spans="5:10" x14ac:dyDescent="0.2">
      <c r="E2160" s="128" t="str">
        <f>IF(ISBLANK(A2160),"",VLOOKUP(A2160,'Tabla de equipos'!$B$3:$D$107,3,FALSE))</f>
        <v/>
      </c>
      <c r="J2160" s="106" t="str">
        <f t="shared" si="33"/>
        <v/>
      </c>
    </row>
    <row r="2161" spans="5:10" x14ac:dyDescent="0.2">
      <c r="E2161" s="128" t="str">
        <f>IF(ISBLANK(A2161),"",VLOOKUP(A2161,'Tabla de equipos'!$B$3:$D$107,3,FALSE))</f>
        <v/>
      </c>
      <c r="J2161" s="106" t="str">
        <f t="shared" si="33"/>
        <v/>
      </c>
    </row>
    <row r="2162" spans="5:10" x14ac:dyDescent="0.2">
      <c r="E2162" s="128" t="str">
        <f>IF(ISBLANK(A2162),"",VLOOKUP(A2162,'Tabla de equipos'!$B$3:$D$107,3,FALSE))</f>
        <v/>
      </c>
      <c r="J2162" s="106" t="str">
        <f t="shared" si="33"/>
        <v/>
      </c>
    </row>
    <row r="2163" spans="5:10" x14ac:dyDescent="0.2">
      <c r="E2163" s="128" t="str">
        <f>IF(ISBLANK(A2163),"",VLOOKUP(A2163,'Tabla de equipos'!$B$3:$D$107,3,FALSE))</f>
        <v/>
      </c>
      <c r="J2163" s="106" t="str">
        <f t="shared" si="33"/>
        <v/>
      </c>
    </row>
    <row r="2164" spans="5:10" x14ac:dyDescent="0.2">
      <c r="E2164" s="128" t="str">
        <f>IF(ISBLANK(A2164),"",VLOOKUP(A2164,'Tabla de equipos'!$B$3:$D$107,3,FALSE))</f>
        <v/>
      </c>
      <c r="J2164" s="106" t="str">
        <f t="shared" si="33"/>
        <v/>
      </c>
    </row>
    <row r="2165" spans="5:10" x14ac:dyDescent="0.2">
      <c r="E2165" s="128" t="str">
        <f>IF(ISBLANK(A2165),"",VLOOKUP(A2165,'Tabla de equipos'!$B$3:$D$107,3,FALSE))</f>
        <v/>
      </c>
      <c r="J2165" s="106" t="str">
        <f t="shared" si="33"/>
        <v/>
      </c>
    </row>
    <row r="2166" spans="5:10" x14ac:dyDescent="0.2">
      <c r="E2166" s="128" t="str">
        <f>IF(ISBLANK(A2166),"",VLOOKUP(A2166,'Tabla de equipos'!$B$3:$D$107,3,FALSE))</f>
        <v/>
      </c>
      <c r="J2166" s="106" t="str">
        <f t="shared" si="33"/>
        <v/>
      </c>
    </row>
    <row r="2167" spans="5:10" x14ac:dyDescent="0.2">
      <c r="E2167" s="128" t="str">
        <f>IF(ISBLANK(A2167),"",VLOOKUP(A2167,'Tabla de equipos'!$B$3:$D$107,3,FALSE))</f>
        <v/>
      </c>
      <c r="J2167" s="106" t="str">
        <f t="shared" si="33"/>
        <v/>
      </c>
    </row>
    <row r="2168" spans="5:10" x14ac:dyDescent="0.2">
      <c r="E2168" s="128" t="str">
        <f>IF(ISBLANK(A2168),"",VLOOKUP(A2168,'Tabla de equipos'!$B$3:$D$107,3,FALSE))</f>
        <v/>
      </c>
      <c r="J2168" s="106" t="str">
        <f t="shared" si="33"/>
        <v/>
      </c>
    </row>
    <row r="2169" spans="5:10" x14ac:dyDescent="0.2">
      <c r="E2169" s="128" t="str">
        <f>IF(ISBLANK(A2169),"",VLOOKUP(A2169,'Tabla de equipos'!$B$3:$D$107,3,FALSE))</f>
        <v/>
      </c>
      <c r="J2169" s="106" t="str">
        <f t="shared" si="33"/>
        <v/>
      </c>
    </row>
    <row r="2170" spans="5:10" x14ac:dyDescent="0.2">
      <c r="E2170" s="128" t="str">
        <f>IF(ISBLANK(A2170),"",VLOOKUP(A2170,'Tabla de equipos'!$B$3:$D$107,3,FALSE))</f>
        <v/>
      </c>
      <c r="J2170" s="106" t="str">
        <f t="shared" si="33"/>
        <v/>
      </c>
    </row>
    <row r="2171" spans="5:10" x14ac:dyDescent="0.2">
      <c r="E2171" s="128" t="str">
        <f>IF(ISBLANK(A2171),"",VLOOKUP(A2171,'Tabla de equipos'!$B$3:$D$107,3,FALSE))</f>
        <v/>
      </c>
      <c r="J2171" s="106" t="str">
        <f t="shared" si="33"/>
        <v/>
      </c>
    </row>
    <row r="2172" spans="5:10" x14ac:dyDescent="0.2">
      <c r="E2172" s="128" t="str">
        <f>IF(ISBLANK(A2172),"",VLOOKUP(A2172,'Tabla de equipos'!$B$3:$D$107,3,FALSE))</f>
        <v/>
      </c>
      <c r="J2172" s="106" t="str">
        <f t="shared" si="33"/>
        <v/>
      </c>
    </row>
    <row r="2173" spans="5:10" x14ac:dyDescent="0.2">
      <c r="E2173" s="128" t="str">
        <f>IF(ISBLANK(A2173),"",VLOOKUP(A2173,'Tabla de equipos'!$B$3:$D$107,3,FALSE))</f>
        <v/>
      </c>
      <c r="J2173" s="106" t="str">
        <f t="shared" si="33"/>
        <v/>
      </c>
    </row>
    <row r="2174" spans="5:10" x14ac:dyDescent="0.2">
      <c r="E2174" s="128" t="str">
        <f>IF(ISBLANK(A2174),"",VLOOKUP(A2174,'Tabla de equipos'!$B$3:$D$107,3,FALSE))</f>
        <v/>
      </c>
      <c r="J2174" s="106" t="str">
        <f t="shared" si="33"/>
        <v/>
      </c>
    </row>
    <row r="2175" spans="5:10" x14ac:dyDescent="0.2">
      <c r="E2175" s="128" t="str">
        <f>IF(ISBLANK(A2175),"",VLOOKUP(A2175,'Tabla de equipos'!$B$3:$D$107,3,FALSE))</f>
        <v/>
      </c>
      <c r="J2175" s="106" t="str">
        <f t="shared" si="33"/>
        <v/>
      </c>
    </row>
    <row r="2176" spans="5:10" x14ac:dyDescent="0.2">
      <c r="E2176" s="128" t="str">
        <f>IF(ISBLANK(A2176),"",VLOOKUP(A2176,'Tabla de equipos'!$B$3:$D$107,3,FALSE))</f>
        <v/>
      </c>
      <c r="J2176" s="106" t="str">
        <f t="shared" si="33"/>
        <v/>
      </c>
    </row>
    <row r="2177" spans="5:10" x14ac:dyDescent="0.2">
      <c r="E2177" s="128" t="str">
        <f>IF(ISBLANK(A2177),"",VLOOKUP(A2177,'Tabla de equipos'!$B$3:$D$107,3,FALSE))</f>
        <v/>
      </c>
      <c r="J2177" s="106" t="str">
        <f t="shared" si="33"/>
        <v/>
      </c>
    </row>
    <row r="2178" spans="5:10" x14ac:dyDescent="0.2">
      <c r="E2178" s="128" t="str">
        <f>IF(ISBLANK(A2178),"",VLOOKUP(A2178,'Tabla de equipos'!$B$3:$D$107,3,FALSE))</f>
        <v/>
      </c>
      <c r="J2178" s="106" t="str">
        <f t="shared" si="33"/>
        <v/>
      </c>
    </row>
    <row r="2179" spans="5:10" x14ac:dyDescent="0.2">
      <c r="E2179" s="128" t="str">
        <f>IF(ISBLANK(A2179),"",VLOOKUP(A2179,'Tabla de equipos'!$B$3:$D$107,3,FALSE))</f>
        <v/>
      </c>
      <c r="J2179" s="106" t="str">
        <f t="shared" si="33"/>
        <v/>
      </c>
    </row>
    <row r="2180" spans="5:10" x14ac:dyDescent="0.2">
      <c r="E2180" s="128" t="str">
        <f>IF(ISBLANK(A2180),"",VLOOKUP(A2180,'Tabla de equipos'!$B$3:$D$107,3,FALSE))</f>
        <v/>
      </c>
      <c r="J2180" s="106" t="str">
        <f t="shared" si="33"/>
        <v/>
      </c>
    </row>
    <row r="2181" spans="5:10" x14ac:dyDescent="0.2">
      <c r="E2181" s="128" t="str">
        <f>IF(ISBLANK(A2181),"",VLOOKUP(A2181,'Tabla de equipos'!$B$3:$D$107,3,FALSE))</f>
        <v/>
      </c>
      <c r="J2181" s="106" t="str">
        <f t="shared" ref="J2181:J2244" si="34">IF(AND(A2181="",G2181=0),"",IF(AND(G2181&gt;0,A2181=""),"Falta elegir equipo/producto",IF(AND(A2181&lt;&gt;"",G2181=""),"falta incluir unidades",IF(AND(A2181&lt;&gt;"",G2181&gt;0,B2181=""),"Falta incluir Tipo de Exceptuación",IF(AND(A2181&lt;&gt;"",B2181&lt;&gt;"",C2181="",G2181&gt;0),"Falta Incluir Nombre del Beneficiario","No olvidar adjuntar factura de la exceptuación")))))</f>
        <v/>
      </c>
    </row>
    <row r="2182" spans="5:10" x14ac:dyDescent="0.2">
      <c r="E2182" s="128" t="str">
        <f>IF(ISBLANK(A2182),"",VLOOKUP(A2182,'Tabla de equipos'!$B$3:$D$107,3,FALSE))</f>
        <v/>
      </c>
      <c r="J2182" s="106" t="str">
        <f t="shared" si="34"/>
        <v/>
      </c>
    </row>
    <row r="2183" spans="5:10" x14ac:dyDescent="0.2">
      <c r="E2183" s="128" t="str">
        <f>IF(ISBLANK(A2183),"",VLOOKUP(A2183,'Tabla de equipos'!$B$3:$D$107,3,FALSE))</f>
        <v/>
      </c>
      <c r="J2183" s="106" t="str">
        <f t="shared" si="34"/>
        <v/>
      </c>
    </row>
    <row r="2184" spans="5:10" x14ac:dyDescent="0.2">
      <c r="E2184" s="128" t="str">
        <f>IF(ISBLANK(A2184),"",VLOOKUP(A2184,'Tabla de equipos'!$B$3:$D$107,3,FALSE))</f>
        <v/>
      </c>
      <c r="J2184" s="106" t="str">
        <f t="shared" si="34"/>
        <v/>
      </c>
    </row>
    <row r="2185" spans="5:10" x14ac:dyDescent="0.2">
      <c r="E2185" s="128" t="str">
        <f>IF(ISBLANK(A2185),"",VLOOKUP(A2185,'Tabla de equipos'!$B$3:$D$107,3,FALSE))</f>
        <v/>
      </c>
      <c r="J2185" s="106" t="str">
        <f t="shared" si="34"/>
        <v/>
      </c>
    </row>
    <row r="2186" spans="5:10" x14ac:dyDescent="0.2">
      <c r="E2186" s="128" t="str">
        <f>IF(ISBLANK(A2186),"",VLOOKUP(A2186,'Tabla de equipos'!$B$3:$D$107,3,FALSE))</f>
        <v/>
      </c>
      <c r="J2186" s="106" t="str">
        <f t="shared" si="34"/>
        <v/>
      </c>
    </row>
    <row r="2187" spans="5:10" x14ac:dyDescent="0.2">
      <c r="E2187" s="128" t="str">
        <f>IF(ISBLANK(A2187),"",VLOOKUP(A2187,'Tabla de equipos'!$B$3:$D$107,3,FALSE))</f>
        <v/>
      </c>
      <c r="J2187" s="106" t="str">
        <f t="shared" si="34"/>
        <v/>
      </c>
    </row>
    <row r="2188" spans="5:10" x14ac:dyDescent="0.2">
      <c r="E2188" s="128" t="str">
        <f>IF(ISBLANK(A2188),"",VLOOKUP(A2188,'Tabla de equipos'!$B$3:$D$107,3,FALSE))</f>
        <v/>
      </c>
      <c r="J2188" s="106" t="str">
        <f t="shared" si="34"/>
        <v/>
      </c>
    </row>
    <row r="2189" spans="5:10" x14ac:dyDescent="0.2">
      <c r="E2189" s="128" t="str">
        <f>IF(ISBLANK(A2189),"",VLOOKUP(A2189,'Tabla de equipos'!$B$3:$D$107,3,FALSE))</f>
        <v/>
      </c>
      <c r="J2189" s="106" t="str">
        <f t="shared" si="34"/>
        <v/>
      </c>
    </row>
    <row r="2190" spans="5:10" x14ac:dyDescent="0.2">
      <c r="E2190" s="128" t="str">
        <f>IF(ISBLANK(A2190),"",VLOOKUP(A2190,'Tabla de equipos'!$B$3:$D$107,3,FALSE))</f>
        <v/>
      </c>
      <c r="J2190" s="106" t="str">
        <f t="shared" si="34"/>
        <v/>
      </c>
    </row>
    <row r="2191" spans="5:10" x14ac:dyDescent="0.2">
      <c r="E2191" s="128" t="str">
        <f>IF(ISBLANK(A2191),"",VLOOKUP(A2191,'Tabla de equipos'!$B$3:$D$107,3,FALSE))</f>
        <v/>
      </c>
      <c r="J2191" s="106" t="str">
        <f t="shared" si="34"/>
        <v/>
      </c>
    </row>
    <row r="2192" spans="5:10" x14ac:dyDescent="0.2">
      <c r="E2192" s="128" t="str">
        <f>IF(ISBLANK(A2192),"",VLOOKUP(A2192,'Tabla de equipos'!$B$3:$D$107,3,FALSE))</f>
        <v/>
      </c>
      <c r="J2192" s="106" t="str">
        <f t="shared" si="34"/>
        <v/>
      </c>
    </row>
    <row r="2193" spans="5:10" x14ac:dyDescent="0.2">
      <c r="E2193" s="128" t="str">
        <f>IF(ISBLANK(A2193),"",VLOOKUP(A2193,'Tabla de equipos'!$B$3:$D$107,3,FALSE))</f>
        <v/>
      </c>
      <c r="J2193" s="106" t="str">
        <f t="shared" si="34"/>
        <v/>
      </c>
    </row>
    <row r="2194" spans="5:10" x14ac:dyDescent="0.2">
      <c r="E2194" s="128" t="str">
        <f>IF(ISBLANK(A2194),"",VLOOKUP(A2194,'Tabla de equipos'!$B$3:$D$107,3,FALSE))</f>
        <v/>
      </c>
      <c r="J2194" s="106" t="str">
        <f t="shared" si="34"/>
        <v/>
      </c>
    </row>
    <row r="2195" spans="5:10" x14ac:dyDescent="0.2">
      <c r="E2195" s="128" t="str">
        <f>IF(ISBLANK(A2195),"",VLOOKUP(A2195,'Tabla de equipos'!$B$3:$D$107,3,FALSE))</f>
        <v/>
      </c>
      <c r="J2195" s="106" t="str">
        <f t="shared" si="34"/>
        <v/>
      </c>
    </row>
    <row r="2196" spans="5:10" x14ac:dyDescent="0.2">
      <c r="E2196" s="128" t="str">
        <f>IF(ISBLANK(A2196),"",VLOOKUP(A2196,'Tabla de equipos'!$B$3:$D$107,3,FALSE))</f>
        <v/>
      </c>
      <c r="J2196" s="106" t="str">
        <f t="shared" si="34"/>
        <v/>
      </c>
    </row>
    <row r="2197" spans="5:10" x14ac:dyDescent="0.2">
      <c r="E2197" s="128" t="str">
        <f>IF(ISBLANK(A2197),"",VLOOKUP(A2197,'Tabla de equipos'!$B$3:$D$107,3,FALSE))</f>
        <v/>
      </c>
      <c r="J2197" s="106" t="str">
        <f t="shared" si="34"/>
        <v/>
      </c>
    </row>
    <row r="2198" spans="5:10" x14ac:dyDescent="0.2">
      <c r="E2198" s="128" t="str">
        <f>IF(ISBLANK(A2198),"",VLOOKUP(A2198,'Tabla de equipos'!$B$3:$D$107,3,FALSE))</f>
        <v/>
      </c>
      <c r="J2198" s="106" t="str">
        <f t="shared" si="34"/>
        <v/>
      </c>
    </row>
    <row r="2199" spans="5:10" x14ac:dyDescent="0.2">
      <c r="E2199" s="128" t="str">
        <f>IF(ISBLANK(A2199),"",VLOOKUP(A2199,'Tabla de equipos'!$B$3:$D$107,3,FALSE))</f>
        <v/>
      </c>
      <c r="J2199" s="106" t="str">
        <f t="shared" si="34"/>
        <v/>
      </c>
    </row>
    <row r="2200" spans="5:10" x14ac:dyDescent="0.2">
      <c r="E2200" s="128" t="str">
        <f>IF(ISBLANK(A2200),"",VLOOKUP(A2200,'Tabla de equipos'!$B$3:$D$107,3,FALSE))</f>
        <v/>
      </c>
      <c r="J2200" s="106" t="str">
        <f t="shared" si="34"/>
        <v/>
      </c>
    </row>
    <row r="2201" spans="5:10" x14ac:dyDescent="0.2">
      <c r="E2201" s="128" t="str">
        <f>IF(ISBLANK(A2201),"",VLOOKUP(A2201,'Tabla de equipos'!$B$3:$D$107,3,FALSE))</f>
        <v/>
      </c>
      <c r="J2201" s="106" t="str">
        <f t="shared" si="34"/>
        <v/>
      </c>
    </row>
    <row r="2202" spans="5:10" x14ac:dyDescent="0.2">
      <c r="E2202" s="128" t="str">
        <f>IF(ISBLANK(A2202),"",VLOOKUP(A2202,'Tabla de equipos'!$B$3:$D$107,3,FALSE))</f>
        <v/>
      </c>
      <c r="J2202" s="106" t="str">
        <f t="shared" si="34"/>
        <v/>
      </c>
    </row>
    <row r="2203" spans="5:10" x14ac:dyDescent="0.2">
      <c r="E2203" s="128" t="str">
        <f>IF(ISBLANK(A2203),"",VLOOKUP(A2203,'Tabla de equipos'!$B$3:$D$107,3,FALSE))</f>
        <v/>
      </c>
      <c r="J2203" s="106" t="str">
        <f t="shared" si="34"/>
        <v/>
      </c>
    </row>
    <row r="2204" spans="5:10" x14ac:dyDescent="0.2">
      <c r="E2204" s="128" t="str">
        <f>IF(ISBLANK(A2204),"",VLOOKUP(A2204,'Tabla de equipos'!$B$3:$D$107,3,FALSE))</f>
        <v/>
      </c>
      <c r="J2204" s="106" t="str">
        <f t="shared" si="34"/>
        <v/>
      </c>
    </row>
    <row r="2205" spans="5:10" x14ac:dyDescent="0.2">
      <c r="E2205" s="128" t="str">
        <f>IF(ISBLANK(A2205),"",VLOOKUP(A2205,'Tabla de equipos'!$B$3:$D$107,3,FALSE))</f>
        <v/>
      </c>
      <c r="J2205" s="106" t="str">
        <f t="shared" si="34"/>
        <v/>
      </c>
    </row>
    <row r="2206" spans="5:10" x14ac:dyDescent="0.2">
      <c r="E2206" s="128" t="str">
        <f>IF(ISBLANK(A2206),"",VLOOKUP(A2206,'Tabla de equipos'!$B$3:$D$107,3,FALSE))</f>
        <v/>
      </c>
      <c r="J2206" s="106" t="str">
        <f t="shared" si="34"/>
        <v/>
      </c>
    </row>
    <row r="2207" spans="5:10" x14ac:dyDescent="0.2">
      <c r="E2207" s="128" t="str">
        <f>IF(ISBLANK(A2207),"",VLOOKUP(A2207,'Tabla de equipos'!$B$3:$D$107,3,FALSE))</f>
        <v/>
      </c>
      <c r="J2207" s="106" t="str">
        <f t="shared" si="34"/>
        <v/>
      </c>
    </row>
    <row r="2208" spans="5:10" x14ac:dyDescent="0.2">
      <c r="E2208" s="128" t="str">
        <f>IF(ISBLANK(A2208),"",VLOOKUP(A2208,'Tabla de equipos'!$B$3:$D$107,3,FALSE))</f>
        <v/>
      </c>
      <c r="J2208" s="106" t="str">
        <f t="shared" si="34"/>
        <v/>
      </c>
    </row>
    <row r="2209" spans="5:10" x14ac:dyDescent="0.2">
      <c r="E2209" s="128" t="str">
        <f>IF(ISBLANK(A2209),"",VLOOKUP(A2209,'Tabla de equipos'!$B$3:$D$107,3,FALSE))</f>
        <v/>
      </c>
      <c r="J2209" s="106" t="str">
        <f t="shared" si="34"/>
        <v/>
      </c>
    </row>
    <row r="2210" spans="5:10" x14ac:dyDescent="0.2">
      <c r="E2210" s="128" t="str">
        <f>IF(ISBLANK(A2210),"",VLOOKUP(A2210,'Tabla de equipos'!$B$3:$D$107,3,FALSE))</f>
        <v/>
      </c>
      <c r="J2210" s="106" t="str">
        <f t="shared" si="34"/>
        <v/>
      </c>
    </row>
    <row r="2211" spans="5:10" x14ac:dyDescent="0.2">
      <c r="E2211" s="128" t="str">
        <f>IF(ISBLANK(A2211),"",VLOOKUP(A2211,'Tabla de equipos'!$B$3:$D$107,3,FALSE))</f>
        <v/>
      </c>
      <c r="J2211" s="106" t="str">
        <f t="shared" si="34"/>
        <v/>
      </c>
    </row>
    <row r="2212" spans="5:10" x14ac:dyDescent="0.2">
      <c r="E2212" s="128" t="str">
        <f>IF(ISBLANK(A2212),"",VLOOKUP(A2212,'Tabla de equipos'!$B$3:$D$107,3,FALSE))</f>
        <v/>
      </c>
      <c r="J2212" s="106" t="str">
        <f t="shared" si="34"/>
        <v/>
      </c>
    </row>
    <row r="2213" spans="5:10" x14ac:dyDescent="0.2">
      <c r="E2213" s="128" t="str">
        <f>IF(ISBLANK(A2213),"",VLOOKUP(A2213,'Tabla de equipos'!$B$3:$D$107,3,FALSE))</f>
        <v/>
      </c>
      <c r="J2213" s="106" t="str">
        <f t="shared" si="34"/>
        <v/>
      </c>
    </row>
    <row r="2214" spans="5:10" x14ac:dyDescent="0.2">
      <c r="E2214" s="128" t="str">
        <f>IF(ISBLANK(A2214),"",VLOOKUP(A2214,'Tabla de equipos'!$B$3:$D$107,3,FALSE))</f>
        <v/>
      </c>
      <c r="J2214" s="106" t="str">
        <f t="shared" si="34"/>
        <v/>
      </c>
    </row>
    <row r="2215" spans="5:10" x14ac:dyDescent="0.2">
      <c r="E2215" s="128" t="str">
        <f>IF(ISBLANK(A2215),"",VLOOKUP(A2215,'Tabla de equipos'!$B$3:$D$107,3,FALSE))</f>
        <v/>
      </c>
      <c r="J2215" s="106" t="str">
        <f t="shared" si="34"/>
        <v/>
      </c>
    </row>
    <row r="2216" spans="5:10" x14ac:dyDescent="0.2">
      <c r="E2216" s="128" t="str">
        <f>IF(ISBLANK(A2216),"",VLOOKUP(A2216,'Tabla de equipos'!$B$3:$D$107,3,FALSE))</f>
        <v/>
      </c>
      <c r="J2216" s="106" t="str">
        <f t="shared" si="34"/>
        <v/>
      </c>
    </row>
    <row r="2217" spans="5:10" x14ac:dyDescent="0.2">
      <c r="E2217" s="128" t="str">
        <f>IF(ISBLANK(A2217),"",VLOOKUP(A2217,'Tabla de equipos'!$B$3:$D$107,3,FALSE))</f>
        <v/>
      </c>
      <c r="J2217" s="106" t="str">
        <f t="shared" si="34"/>
        <v/>
      </c>
    </row>
    <row r="2218" spans="5:10" x14ac:dyDescent="0.2">
      <c r="E2218" s="128" t="str">
        <f>IF(ISBLANK(A2218),"",VLOOKUP(A2218,'Tabla de equipos'!$B$3:$D$107,3,FALSE))</f>
        <v/>
      </c>
      <c r="J2218" s="106" t="str">
        <f t="shared" si="34"/>
        <v/>
      </c>
    </row>
    <row r="2219" spans="5:10" x14ac:dyDescent="0.2">
      <c r="E2219" s="128" t="str">
        <f>IF(ISBLANK(A2219),"",VLOOKUP(A2219,'Tabla de equipos'!$B$3:$D$107,3,FALSE))</f>
        <v/>
      </c>
      <c r="J2219" s="106" t="str">
        <f t="shared" si="34"/>
        <v/>
      </c>
    </row>
    <row r="2220" spans="5:10" x14ac:dyDescent="0.2">
      <c r="E2220" s="128" t="str">
        <f>IF(ISBLANK(A2220),"",VLOOKUP(A2220,'Tabla de equipos'!$B$3:$D$107,3,FALSE))</f>
        <v/>
      </c>
      <c r="J2220" s="106" t="str">
        <f t="shared" si="34"/>
        <v/>
      </c>
    </row>
    <row r="2221" spans="5:10" x14ac:dyDescent="0.2">
      <c r="E2221" s="128" t="str">
        <f>IF(ISBLANK(A2221),"",VLOOKUP(A2221,'Tabla de equipos'!$B$3:$D$107,3,FALSE))</f>
        <v/>
      </c>
      <c r="J2221" s="106" t="str">
        <f t="shared" si="34"/>
        <v/>
      </c>
    </row>
    <row r="2222" spans="5:10" x14ac:dyDescent="0.2">
      <c r="E2222" s="128" t="str">
        <f>IF(ISBLANK(A2222),"",VLOOKUP(A2222,'Tabla de equipos'!$B$3:$D$107,3,FALSE))</f>
        <v/>
      </c>
      <c r="J2222" s="106" t="str">
        <f t="shared" si="34"/>
        <v/>
      </c>
    </row>
    <row r="2223" spans="5:10" x14ac:dyDescent="0.2">
      <c r="E2223" s="128" t="str">
        <f>IF(ISBLANK(A2223),"",VLOOKUP(A2223,'Tabla de equipos'!$B$3:$D$107,3,FALSE))</f>
        <v/>
      </c>
      <c r="J2223" s="106" t="str">
        <f t="shared" si="34"/>
        <v/>
      </c>
    </row>
    <row r="2224" spans="5:10" x14ac:dyDescent="0.2">
      <c r="E2224" s="128" t="str">
        <f>IF(ISBLANK(A2224),"",VLOOKUP(A2224,'Tabla de equipos'!$B$3:$D$107,3,FALSE))</f>
        <v/>
      </c>
      <c r="J2224" s="106" t="str">
        <f t="shared" si="34"/>
        <v/>
      </c>
    </row>
    <row r="2225" spans="5:10" x14ac:dyDescent="0.2">
      <c r="E2225" s="128" t="str">
        <f>IF(ISBLANK(A2225),"",VLOOKUP(A2225,'Tabla de equipos'!$B$3:$D$107,3,FALSE))</f>
        <v/>
      </c>
      <c r="J2225" s="106" t="str">
        <f t="shared" si="34"/>
        <v/>
      </c>
    </row>
    <row r="2226" spans="5:10" x14ac:dyDescent="0.2">
      <c r="E2226" s="128" t="str">
        <f>IF(ISBLANK(A2226),"",VLOOKUP(A2226,'Tabla de equipos'!$B$3:$D$107,3,FALSE))</f>
        <v/>
      </c>
      <c r="J2226" s="106" t="str">
        <f t="shared" si="34"/>
        <v/>
      </c>
    </row>
    <row r="2227" spans="5:10" x14ac:dyDescent="0.2">
      <c r="E2227" s="128" t="str">
        <f>IF(ISBLANK(A2227),"",VLOOKUP(A2227,'Tabla de equipos'!$B$3:$D$107,3,FALSE))</f>
        <v/>
      </c>
      <c r="J2227" s="106" t="str">
        <f t="shared" si="34"/>
        <v/>
      </c>
    </row>
    <row r="2228" spans="5:10" x14ac:dyDescent="0.2">
      <c r="E2228" s="128" t="str">
        <f>IF(ISBLANK(A2228),"",VLOOKUP(A2228,'Tabla de equipos'!$B$3:$D$107,3,FALSE))</f>
        <v/>
      </c>
      <c r="J2228" s="106" t="str">
        <f t="shared" si="34"/>
        <v/>
      </c>
    </row>
    <row r="2229" spans="5:10" x14ac:dyDescent="0.2">
      <c r="E2229" s="128" t="str">
        <f>IF(ISBLANK(A2229),"",VLOOKUP(A2229,'Tabla de equipos'!$B$3:$D$107,3,FALSE))</f>
        <v/>
      </c>
      <c r="J2229" s="106" t="str">
        <f t="shared" si="34"/>
        <v/>
      </c>
    </row>
    <row r="2230" spans="5:10" x14ac:dyDescent="0.2">
      <c r="E2230" s="128" t="str">
        <f>IF(ISBLANK(A2230),"",VLOOKUP(A2230,'Tabla de equipos'!$B$3:$D$107,3,FALSE))</f>
        <v/>
      </c>
      <c r="J2230" s="106" t="str">
        <f t="shared" si="34"/>
        <v/>
      </c>
    </row>
    <row r="2231" spans="5:10" x14ac:dyDescent="0.2">
      <c r="E2231" s="128" t="str">
        <f>IF(ISBLANK(A2231),"",VLOOKUP(A2231,'Tabla de equipos'!$B$3:$D$107,3,FALSE))</f>
        <v/>
      </c>
      <c r="J2231" s="106" t="str">
        <f t="shared" si="34"/>
        <v/>
      </c>
    </row>
    <row r="2232" spans="5:10" x14ac:dyDescent="0.2">
      <c r="E2232" s="128" t="str">
        <f>IF(ISBLANK(A2232),"",VLOOKUP(A2232,'Tabla de equipos'!$B$3:$D$107,3,FALSE))</f>
        <v/>
      </c>
      <c r="J2232" s="106" t="str">
        <f t="shared" si="34"/>
        <v/>
      </c>
    </row>
    <row r="2233" spans="5:10" x14ac:dyDescent="0.2">
      <c r="E2233" s="128" t="str">
        <f>IF(ISBLANK(A2233),"",VLOOKUP(A2233,'Tabla de equipos'!$B$3:$D$107,3,FALSE))</f>
        <v/>
      </c>
      <c r="J2233" s="106" t="str">
        <f t="shared" si="34"/>
        <v/>
      </c>
    </row>
    <row r="2234" spans="5:10" x14ac:dyDescent="0.2">
      <c r="E2234" s="128" t="str">
        <f>IF(ISBLANK(A2234),"",VLOOKUP(A2234,'Tabla de equipos'!$B$3:$D$107,3,FALSE))</f>
        <v/>
      </c>
      <c r="J2234" s="106" t="str">
        <f t="shared" si="34"/>
        <v/>
      </c>
    </row>
    <row r="2235" spans="5:10" x14ac:dyDescent="0.2">
      <c r="E2235" s="128" t="str">
        <f>IF(ISBLANK(A2235),"",VLOOKUP(A2235,'Tabla de equipos'!$B$3:$D$107,3,FALSE))</f>
        <v/>
      </c>
      <c r="J2235" s="106" t="str">
        <f t="shared" si="34"/>
        <v/>
      </c>
    </row>
    <row r="2236" spans="5:10" x14ac:dyDescent="0.2">
      <c r="E2236" s="128" t="str">
        <f>IF(ISBLANK(A2236),"",VLOOKUP(A2236,'Tabla de equipos'!$B$3:$D$107,3,FALSE))</f>
        <v/>
      </c>
      <c r="J2236" s="106" t="str">
        <f t="shared" si="34"/>
        <v/>
      </c>
    </row>
    <row r="2237" spans="5:10" x14ac:dyDescent="0.2">
      <c r="E2237" s="128" t="str">
        <f>IF(ISBLANK(A2237),"",VLOOKUP(A2237,'Tabla de equipos'!$B$3:$D$107,3,FALSE))</f>
        <v/>
      </c>
      <c r="J2237" s="106" t="str">
        <f t="shared" si="34"/>
        <v/>
      </c>
    </row>
    <row r="2238" spans="5:10" x14ac:dyDescent="0.2">
      <c r="E2238" s="128" t="str">
        <f>IF(ISBLANK(A2238),"",VLOOKUP(A2238,'Tabla de equipos'!$B$3:$D$107,3,FALSE))</f>
        <v/>
      </c>
      <c r="J2238" s="106" t="str">
        <f t="shared" si="34"/>
        <v/>
      </c>
    </row>
    <row r="2239" spans="5:10" x14ac:dyDescent="0.2">
      <c r="E2239" s="128" t="str">
        <f>IF(ISBLANK(A2239),"",VLOOKUP(A2239,'Tabla de equipos'!$B$3:$D$107,3,FALSE))</f>
        <v/>
      </c>
      <c r="J2239" s="106" t="str">
        <f t="shared" si="34"/>
        <v/>
      </c>
    </row>
    <row r="2240" spans="5:10" x14ac:dyDescent="0.2">
      <c r="E2240" s="128" t="str">
        <f>IF(ISBLANK(A2240),"",VLOOKUP(A2240,'Tabla de equipos'!$B$3:$D$107,3,FALSE))</f>
        <v/>
      </c>
      <c r="J2240" s="106" t="str">
        <f t="shared" si="34"/>
        <v/>
      </c>
    </row>
    <row r="2241" spans="5:10" x14ac:dyDescent="0.2">
      <c r="E2241" s="128" t="str">
        <f>IF(ISBLANK(A2241),"",VLOOKUP(A2241,'Tabla de equipos'!$B$3:$D$107,3,FALSE))</f>
        <v/>
      </c>
      <c r="J2241" s="106" t="str">
        <f t="shared" si="34"/>
        <v/>
      </c>
    </row>
    <row r="2242" spans="5:10" x14ac:dyDescent="0.2">
      <c r="E2242" s="128" t="str">
        <f>IF(ISBLANK(A2242),"",VLOOKUP(A2242,'Tabla de equipos'!$B$3:$D$107,3,FALSE))</f>
        <v/>
      </c>
      <c r="J2242" s="106" t="str">
        <f t="shared" si="34"/>
        <v/>
      </c>
    </row>
    <row r="2243" spans="5:10" x14ac:dyDescent="0.2">
      <c r="E2243" s="128" t="str">
        <f>IF(ISBLANK(A2243),"",VLOOKUP(A2243,'Tabla de equipos'!$B$3:$D$107,3,FALSE))</f>
        <v/>
      </c>
      <c r="J2243" s="106" t="str">
        <f t="shared" si="34"/>
        <v/>
      </c>
    </row>
    <row r="2244" spans="5:10" x14ac:dyDescent="0.2">
      <c r="E2244" s="128" t="str">
        <f>IF(ISBLANK(A2244),"",VLOOKUP(A2244,'Tabla de equipos'!$B$3:$D$107,3,FALSE))</f>
        <v/>
      </c>
      <c r="J2244" s="106" t="str">
        <f t="shared" si="34"/>
        <v/>
      </c>
    </row>
    <row r="2245" spans="5:10" x14ac:dyDescent="0.2">
      <c r="E2245" s="128" t="str">
        <f>IF(ISBLANK(A2245),"",VLOOKUP(A2245,'Tabla de equipos'!$B$3:$D$107,3,FALSE))</f>
        <v/>
      </c>
      <c r="J2245" s="106" t="str">
        <f t="shared" ref="J2245:J2308" si="35">IF(AND(A2245="",G2245=0),"",IF(AND(G2245&gt;0,A2245=""),"Falta elegir equipo/producto",IF(AND(A2245&lt;&gt;"",G2245=""),"falta incluir unidades",IF(AND(A2245&lt;&gt;"",G2245&gt;0,B2245=""),"Falta incluir Tipo de Exceptuación",IF(AND(A2245&lt;&gt;"",B2245&lt;&gt;"",C2245="",G2245&gt;0),"Falta Incluir Nombre del Beneficiario","No olvidar adjuntar factura de la exceptuación")))))</f>
        <v/>
      </c>
    </row>
    <row r="2246" spans="5:10" x14ac:dyDescent="0.2">
      <c r="E2246" s="128" t="str">
        <f>IF(ISBLANK(A2246),"",VLOOKUP(A2246,'Tabla de equipos'!$B$3:$D$107,3,FALSE))</f>
        <v/>
      </c>
      <c r="J2246" s="106" t="str">
        <f t="shared" si="35"/>
        <v/>
      </c>
    </row>
    <row r="2247" spans="5:10" x14ac:dyDescent="0.2">
      <c r="E2247" s="128" t="str">
        <f>IF(ISBLANK(A2247),"",VLOOKUP(A2247,'Tabla de equipos'!$B$3:$D$107,3,FALSE))</f>
        <v/>
      </c>
      <c r="J2247" s="106" t="str">
        <f t="shared" si="35"/>
        <v/>
      </c>
    </row>
    <row r="2248" spans="5:10" x14ac:dyDescent="0.2">
      <c r="E2248" s="128" t="str">
        <f>IF(ISBLANK(A2248),"",VLOOKUP(A2248,'Tabla de equipos'!$B$3:$D$107,3,FALSE))</f>
        <v/>
      </c>
      <c r="J2248" s="106" t="str">
        <f t="shared" si="35"/>
        <v/>
      </c>
    </row>
    <row r="2249" spans="5:10" x14ac:dyDescent="0.2">
      <c r="E2249" s="128" t="str">
        <f>IF(ISBLANK(A2249),"",VLOOKUP(A2249,'Tabla de equipos'!$B$3:$D$107,3,FALSE))</f>
        <v/>
      </c>
      <c r="J2249" s="106" t="str">
        <f t="shared" si="35"/>
        <v/>
      </c>
    </row>
    <row r="2250" spans="5:10" x14ac:dyDescent="0.2">
      <c r="E2250" s="128" t="str">
        <f>IF(ISBLANK(A2250),"",VLOOKUP(A2250,'Tabla de equipos'!$B$3:$D$107,3,FALSE))</f>
        <v/>
      </c>
      <c r="J2250" s="106" t="str">
        <f t="shared" si="35"/>
        <v/>
      </c>
    </row>
    <row r="2251" spans="5:10" x14ac:dyDescent="0.2">
      <c r="E2251" s="128" t="str">
        <f>IF(ISBLANK(A2251),"",VLOOKUP(A2251,'Tabla de equipos'!$B$3:$D$107,3,FALSE))</f>
        <v/>
      </c>
      <c r="J2251" s="106" t="str">
        <f t="shared" si="35"/>
        <v/>
      </c>
    </row>
    <row r="2252" spans="5:10" x14ac:dyDescent="0.2">
      <c r="E2252" s="128" t="str">
        <f>IF(ISBLANK(A2252),"",VLOOKUP(A2252,'Tabla de equipos'!$B$3:$D$107,3,FALSE))</f>
        <v/>
      </c>
      <c r="J2252" s="106" t="str">
        <f t="shared" si="35"/>
        <v/>
      </c>
    </row>
    <row r="2253" spans="5:10" x14ac:dyDescent="0.2">
      <c r="E2253" s="128" t="str">
        <f>IF(ISBLANK(A2253),"",VLOOKUP(A2253,'Tabla de equipos'!$B$3:$D$107,3,FALSE))</f>
        <v/>
      </c>
      <c r="J2253" s="106" t="str">
        <f t="shared" si="35"/>
        <v/>
      </c>
    </row>
    <row r="2254" spans="5:10" x14ac:dyDescent="0.2">
      <c r="E2254" s="128" t="str">
        <f>IF(ISBLANK(A2254),"",VLOOKUP(A2254,'Tabla de equipos'!$B$3:$D$107,3,FALSE))</f>
        <v/>
      </c>
      <c r="J2254" s="106" t="str">
        <f t="shared" si="35"/>
        <v/>
      </c>
    </row>
    <row r="2255" spans="5:10" x14ac:dyDescent="0.2">
      <c r="E2255" s="128" t="str">
        <f>IF(ISBLANK(A2255),"",VLOOKUP(A2255,'Tabla de equipos'!$B$3:$D$107,3,FALSE))</f>
        <v/>
      </c>
      <c r="J2255" s="106" t="str">
        <f t="shared" si="35"/>
        <v/>
      </c>
    </row>
    <row r="2256" spans="5:10" x14ac:dyDescent="0.2">
      <c r="E2256" s="128" t="str">
        <f>IF(ISBLANK(A2256),"",VLOOKUP(A2256,'Tabla de equipos'!$B$3:$D$107,3,FALSE))</f>
        <v/>
      </c>
      <c r="J2256" s="106" t="str">
        <f t="shared" si="35"/>
        <v/>
      </c>
    </row>
    <row r="2257" spans="5:10" x14ac:dyDescent="0.2">
      <c r="E2257" s="128" t="str">
        <f>IF(ISBLANK(A2257),"",VLOOKUP(A2257,'Tabla de equipos'!$B$3:$D$107,3,FALSE))</f>
        <v/>
      </c>
      <c r="J2257" s="106" t="str">
        <f t="shared" si="35"/>
        <v/>
      </c>
    </row>
    <row r="2258" spans="5:10" x14ac:dyDescent="0.2">
      <c r="E2258" s="128" t="str">
        <f>IF(ISBLANK(A2258),"",VLOOKUP(A2258,'Tabla de equipos'!$B$3:$D$107,3,FALSE))</f>
        <v/>
      </c>
      <c r="J2258" s="106" t="str">
        <f t="shared" si="35"/>
        <v/>
      </c>
    </row>
    <row r="2259" spans="5:10" x14ac:dyDescent="0.2">
      <c r="E2259" s="128" t="str">
        <f>IF(ISBLANK(A2259),"",VLOOKUP(A2259,'Tabla de equipos'!$B$3:$D$107,3,FALSE))</f>
        <v/>
      </c>
      <c r="J2259" s="106" t="str">
        <f t="shared" si="35"/>
        <v/>
      </c>
    </row>
    <row r="2260" spans="5:10" x14ac:dyDescent="0.2">
      <c r="E2260" s="128" t="str">
        <f>IF(ISBLANK(A2260),"",VLOOKUP(A2260,'Tabla de equipos'!$B$3:$D$107,3,FALSE))</f>
        <v/>
      </c>
      <c r="J2260" s="106" t="str">
        <f t="shared" si="35"/>
        <v/>
      </c>
    </row>
    <row r="2261" spans="5:10" x14ac:dyDescent="0.2">
      <c r="E2261" s="128" t="str">
        <f>IF(ISBLANK(A2261),"",VLOOKUP(A2261,'Tabla de equipos'!$B$3:$D$107,3,FALSE))</f>
        <v/>
      </c>
      <c r="J2261" s="106" t="str">
        <f t="shared" si="35"/>
        <v/>
      </c>
    </row>
    <row r="2262" spans="5:10" x14ac:dyDescent="0.2">
      <c r="E2262" s="128" t="str">
        <f>IF(ISBLANK(A2262),"",VLOOKUP(A2262,'Tabla de equipos'!$B$3:$D$107,3,FALSE))</f>
        <v/>
      </c>
      <c r="J2262" s="106" t="str">
        <f t="shared" si="35"/>
        <v/>
      </c>
    </row>
    <row r="2263" spans="5:10" x14ac:dyDescent="0.2">
      <c r="E2263" s="128" t="str">
        <f>IF(ISBLANK(A2263),"",VLOOKUP(A2263,'Tabla de equipos'!$B$3:$D$107,3,FALSE))</f>
        <v/>
      </c>
      <c r="J2263" s="106" t="str">
        <f t="shared" si="35"/>
        <v/>
      </c>
    </row>
    <row r="2264" spans="5:10" x14ac:dyDescent="0.2">
      <c r="E2264" s="128" t="str">
        <f>IF(ISBLANK(A2264),"",VLOOKUP(A2264,'Tabla de equipos'!$B$3:$D$107,3,FALSE))</f>
        <v/>
      </c>
      <c r="J2264" s="106" t="str">
        <f t="shared" si="35"/>
        <v/>
      </c>
    </row>
    <row r="2265" spans="5:10" x14ac:dyDescent="0.2">
      <c r="E2265" s="128" t="str">
        <f>IF(ISBLANK(A2265),"",VLOOKUP(A2265,'Tabla de equipos'!$B$3:$D$107,3,FALSE))</f>
        <v/>
      </c>
      <c r="J2265" s="106" t="str">
        <f t="shared" si="35"/>
        <v/>
      </c>
    </row>
    <row r="2266" spans="5:10" x14ac:dyDescent="0.2">
      <c r="E2266" s="128" t="str">
        <f>IF(ISBLANK(A2266),"",VLOOKUP(A2266,'Tabla de equipos'!$B$3:$D$107,3,FALSE))</f>
        <v/>
      </c>
      <c r="J2266" s="106" t="str">
        <f t="shared" si="35"/>
        <v/>
      </c>
    </row>
    <row r="2267" spans="5:10" x14ac:dyDescent="0.2">
      <c r="E2267" s="128" t="str">
        <f>IF(ISBLANK(A2267),"",VLOOKUP(A2267,'Tabla de equipos'!$B$3:$D$107,3,FALSE))</f>
        <v/>
      </c>
      <c r="J2267" s="106" t="str">
        <f t="shared" si="35"/>
        <v/>
      </c>
    </row>
    <row r="2268" spans="5:10" x14ac:dyDescent="0.2">
      <c r="E2268" s="128" t="str">
        <f>IF(ISBLANK(A2268),"",VLOOKUP(A2268,'Tabla de equipos'!$B$3:$D$107,3,FALSE))</f>
        <v/>
      </c>
      <c r="J2268" s="106" t="str">
        <f t="shared" si="35"/>
        <v/>
      </c>
    </row>
    <row r="2269" spans="5:10" x14ac:dyDescent="0.2">
      <c r="E2269" s="128" t="str">
        <f>IF(ISBLANK(A2269),"",VLOOKUP(A2269,'Tabla de equipos'!$B$3:$D$107,3,FALSE))</f>
        <v/>
      </c>
      <c r="J2269" s="106" t="str">
        <f t="shared" si="35"/>
        <v/>
      </c>
    </row>
    <row r="2270" spans="5:10" x14ac:dyDescent="0.2">
      <c r="E2270" s="128" t="str">
        <f>IF(ISBLANK(A2270),"",VLOOKUP(A2270,'Tabla de equipos'!$B$3:$D$107,3,FALSE))</f>
        <v/>
      </c>
      <c r="J2270" s="106" t="str">
        <f t="shared" si="35"/>
        <v/>
      </c>
    </row>
    <row r="2271" spans="5:10" x14ac:dyDescent="0.2">
      <c r="E2271" s="128" t="str">
        <f>IF(ISBLANK(A2271),"",VLOOKUP(A2271,'Tabla de equipos'!$B$3:$D$107,3,FALSE))</f>
        <v/>
      </c>
      <c r="J2271" s="106" t="str">
        <f t="shared" si="35"/>
        <v/>
      </c>
    </row>
    <row r="2272" spans="5:10" x14ac:dyDescent="0.2">
      <c r="E2272" s="128" t="str">
        <f>IF(ISBLANK(A2272),"",VLOOKUP(A2272,'Tabla de equipos'!$B$3:$D$107,3,FALSE))</f>
        <v/>
      </c>
      <c r="J2272" s="106" t="str">
        <f t="shared" si="35"/>
        <v/>
      </c>
    </row>
    <row r="2273" spans="5:10" x14ac:dyDescent="0.2">
      <c r="E2273" s="128" t="str">
        <f>IF(ISBLANK(A2273),"",VLOOKUP(A2273,'Tabla de equipos'!$B$3:$D$107,3,FALSE))</f>
        <v/>
      </c>
      <c r="J2273" s="106" t="str">
        <f t="shared" si="35"/>
        <v/>
      </c>
    </row>
    <row r="2274" spans="5:10" x14ac:dyDescent="0.2">
      <c r="E2274" s="128" t="str">
        <f>IF(ISBLANK(A2274),"",VLOOKUP(A2274,'Tabla de equipos'!$B$3:$D$107,3,FALSE))</f>
        <v/>
      </c>
      <c r="J2274" s="106" t="str">
        <f t="shared" si="35"/>
        <v/>
      </c>
    </row>
    <row r="2275" spans="5:10" x14ac:dyDescent="0.2">
      <c r="E2275" s="128" t="str">
        <f>IF(ISBLANK(A2275),"",VLOOKUP(A2275,'Tabla de equipos'!$B$3:$D$107,3,FALSE))</f>
        <v/>
      </c>
      <c r="J2275" s="106" t="str">
        <f t="shared" si="35"/>
        <v/>
      </c>
    </row>
    <row r="2276" spans="5:10" x14ac:dyDescent="0.2">
      <c r="E2276" s="128" t="str">
        <f>IF(ISBLANK(A2276),"",VLOOKUP(A2276,'Tabla de equipos'!$B$3:$D$107,3,FALSE))</f>
        <v/>
      </c>
      <c r="J2276" s="106" t="str">
        <f t="shared" si="35"/>
        <v/>
      </c>
    </row>
    <row r="2277" spans="5:10" x14ac:dyDescent="0.2">
      <c r="E2277" s="128" t="str">
        <f>IF(ISBLANK(A2277),"",VLOOKUP(A2277,'Tabla de equipos'!$B$3:$D$107,3,FALSE))</f>
        <v/>
      </c>
      <c r="J2277" s="106" t="str">
        <f t="shared" si="35"/>
        <v/>
      </c>
    </row>
    <row r="2278" spans="5:10" x14ac:dyDescent="0.2">
      <c r="E2278" s="128" t="str">
        <f>IF(ISBLANK(A2278),"",VLOOKUP(A2278,'Tabla de equipos'!$B$3:$D$107,3,FALSE))</f>
        <v/>
      </c>
      <c r="J2278" s="106" t="str">
        <f t="shared" si="35"/>
        <v/>
      </c>
    </row>
    <row r="2279" spans="5:10" x14ac:dyDescent="0.2">
      <c r="E2279" s="128" t="str">
        <f>IF(ISBLANK(A2279),"",VLOOKUP(A2279,'Tabla de equipos'!$B$3:$D$107,3,FALSE))</f>
        <v/>
      </c>
      <c r="J2279" s="106" t="str">
        <f t="shared" si="35"/>
        <v/>
      </c>
    </row>
    <row r="2280" spans="5:10" x14ac:dyDescent="0.2">
      <c r="E2280" s="128" t="str">
        <f>IF(ISBLANK(A2280),"",VLOOKUP(A2280,'Tabla de equipos'!$B$3:$D$107,3,FALSE))</f>
        <v/>
      </c>
      <c r="J2280" s="106" t="str">
        <f t="shared" si="35"/>
        <v/>
      </c>
    </row>
    <row r="2281" spans="5:10" x14ac:dyDescent="0.2">
      <c r="E2281" s="128" t="str">
        <f>IF(ISBLANK(A2281),"",VLOOKUP(A2281,'Tabla de equipos'!$B$3:$D$107,3,FALSE))</f>
        <v/>
      </c>
      <c r="J2281" s="106" t="str">
        <f t="shared" si="35"/>
        <v/>
      </c>
    </row>
    <row r="2282" spans="5:10" x14ac:dyDescent="0.2">
      <c r="E2282" s="128" t="str">
        <f>IF(ISBLANK(A2282),"",VLOOKUP(A2282,'Tabla de equipos'!$B$3:$D$107,3,FALSE))</f>
        <v/>
      </c>
      <c r="J2282" s="106" t="str">
        <f t="shared" si="35"/>
        <v/>
      </c>
    </row>
    <row r="2283" spans="5:10" x14ac:dyDescent="0.2">
      <c r="E2283" s="128" t="str">
        <f>IF(ISBLANK(A2283),"",VLOOKUP(A2283,'Tabla de equipos'!$B$3:$D$107,3,FALSE))</f>
        <v/>
      </c>
      <c r="J2283" s="106" t="str">
        <f t="shared" si="35"/>
        <v/>
      </c>
    </row>
    <row r="2284" spans="5:10" x14ac:dyDescent="0.2">
      <c r="E2284" s="128" t="str">
        <f>IF(ISBLANK(A2284),"",VLOOKUP(A2284,'Tabla de equipos'!$B$3:$D$107,3,FALSE))</f>
        <v/>
      </c>
      <c r="J2284" s="106" t="str">
        <f t="shared" si="35"/>
        <v/>
      </c>
    </row>
    <row r="2285" spans="5:10" x14ac:dyDescent="0.2">
      <c r="E2285" s="128" t="str">
        <f>IF(ISBLANK(A2285),"",VLOOKUP(A2285,'Tabla de equipos'!$B$3:$D$107,3,FALSE))</f>
        <v/>
      </c>
      <c r="J2285" s="106" t="str">
        <f t="shared" si="35"/>
        <v/>
      </c>
    </row>
    <row r="2286" spans="5:10" x14ac:dyDescent="0.2">
      <c r="E2286" s="128" t="str">
        <f>IF(ISBLANK(A2286),"",VLOOKUP(A2286,'Tabla de equipos'!$B$3:$D$107,3,FALSE))</f>
        <v/>
      </c>
      <c r="J2286" s="106" t="str">
        <f t="shared" si="35"/>
        <v/>
      </c>
    </row>
    <row r="2287" spans="5:10" x14ac:dyDescent="0.2">
      <c r="E2287" s="128" t="str">
        <f>IF(ISBLANK(A2287),"",VLOOKUP(A2287,'Tabla de equipos'!$B$3:$D$107,3,FALSE))</f>
        <v/>
      </c>
      <c r="J2287" s="106" t="str">
        <f t="shared" si="35"/>
        <v/>
      </c>
    </row>
    <row r="2288" spans="5:10" x14ac:dyDescent="0.2">
      <c r="E2288" s="128" t="str">
        <f>IF(ISBLANK(A2288),"",VLOOKUP(A2288,'Tabla de equipos'!$B$3:$D$107,3,FALSE))</f>
        <v/>
      </c>
      <c r="J2288" s="106" t="str">
        <f t="shared" si="35"/>
        <v/>
      </c>
    </row>
    <row r="2289" spans="5:10" x14ac:dyDescent="0.2">
      <c r="E2289" s="128" t="str">
        <f>IF(ISBLANK(A2289),"",VLOOKUP(A2289,'Tabla de equipos'!$B$3:$D$107,3,FALSE))</f>
        <v/>
      </c>
      <c r="J2289" s="106" t="str">
        <f t="shared" si="35"/>
        <v/>
      </c>
    </row>
    <row r="2290" spans="5:10" x14ac:dyDescent="0.2">
      <c r="E2290" s="128" t="str">
        <f>IF(ISBLANK(A2290),"",VLOOKUP(A2290,'Tabla de equipos'!$B$3:$D$107,3,FALSE))</f>
        <v/>
      </c>
      <c r="J2290" s="106" t="str">
        <f t="shared" si="35"/>
        <v/>
      </c>
    </row>
    <row r="2291" spans="5:10" x14ac:dyDescent="0.2">
      <c r="E2291" s="128" t="str">
        <f>IF(ISBLANK(A2291),"",VLOOKUP(A2291,'Tabla de equipos'!$B$3:$D$107,3,FALSE))</f>
        <v/>
      </c>
      <c r="J2291" s="106" t="str">
        <f t="shared" si="35"/>
        <v/>
      </c>
    </row>
    <row r="2292" spans="5:10" x14ac:dyDescent="0.2">
      <c r="E2292" s="128" t="str">
        <f>IF(ISBLANK(A2292),"",VLOOKUP(A2292,'Tabla de equipos'!$B$3:$D$107,3,FALSE))</f>
        <v/>
      </c>
      <c r="J2292" s="106" t="str">
        <f t="shared" si="35"/>
        <v/>
      </c>
    </row>
    <row r="2293" spans="5:10" x14ac:dyDescent="0.2">
      <c r="E2293" s="128" t="str">
        <f>IF(ISBLANK(A2293),"",VLOOKUP(A2293,'Tabla de equipos'!$B$3:$D$107,3,FALSE))</f>
        <v/>
      </c>
      <c r="J2293" s="106" t="str">
        <f t="shared" si="35"/>
        <v/>
      </c>
    </row>
    <row r="2294" spans="5:10" x14ac:dyDescent="0.2">
      <c r="E2294" s="128" t="str">
        <f>IF(ISBLANK(A2294),"",VLOOKUP(A2294,'Tabla de equipos'!$B$3:$D$107,3,FALSE))</f>
        <v/>
      </c>
      <c r="J2294" s="106" t="str">
        <f t="shared" si="35"/>
        <v/>
      </c>
    </row>
    <row r="2295" spans="5:10" x14ac:dyDescent="0.2">
      <c r="E2295" s="128" t="str">
        <f>IF(ISBLANK(A2295),"",VLOOKUP(A2295,'Tabla de equipos'!$B$3:$D$107,3,FALSE))</f>
        <v/>
      </c>
      <c r="J2295" s="106" t="str">
        <f t="shared" si="35"/>
        <v/>
      </c>
    </row>
    <row r="2296" spans="5:10" x14ac:dyDescent="0.2">
      <c r="E2296" s="128" t="str">
        <f>IF(ISBLANK(A2296),"",VLOOKUP(A2296,'Tabla de equipos'!$B$3:$D$107,3,FALSE))</f>
        <v/>
      </c>
      <c r="J2296" s="106" t="str">
        <f t="shared" si="35"/>
        <v/>
      </c>
    </row>
    <row r="2297" spans="5:10" x14ac:dyDescent="0.2">
      <c r="E2297" s="128" t="str">
        <f>IF(ISBLANK(A2297),"",VLOOKUP(A2297,'Tabla de equipos'!$B$3:$D$107,3,FALSE))</f>
        <v/>
      </c>
      <c r="J2297" s="106" t="str">
        <f t="shared" si="35"/>
        <v/>
      </c>
    </row>
    <row r="2298" spans="5:10" x14ac:dyDescent="0.2">
      <c r="E2298" s="128" t="str">
        <f>IF(ISBLANK(A2298),"",VLOOKUP(A2298,'Tabla de equipos'!$B$3:$D$107,3,FALSE))</f>
        <v/>
      </c>
      <c r="J2298" s="106" t="str">
        <f t="shared" si="35"/>
        <v/>
      </c>
    </row>
    <row r="2299" spans="5:10" x14ac:dyDescent="0.2">
      <c r="E2299" s="128" t="str">
        <f>IF(ISBLANK(A2299),"",VLOOKUP(A2299,'Tabla de equipos'!$B$3:$D$107,3,FALSE))</f>
        <v/>
      </c>
      <c r="J2299" s="106" t="str">
        <f t="shared" si="35"/>
        <v/>
      </c>
    </row>
    <row r="2300" spans="5:10" x14ac:dyDescent="0.2">
      <c r="E2300" s="128" t="str">
        <f>IF(ISBLANK(A2300),"",VLOOKUP(A2300,'Tabla de equipos'!$B$3:$D$107,3,FALSE))</f>
        <v/>
      </c>
      <c r="J2300" s="106" t="str">
        <f t="shared" si="35"/>
        <v/>
      </c>
    </row>
    <row r="2301" spans="5:10" x14ac:dyDescent="0.2">
      <c r="E2301" s="128" t="str">
        <f>IF(ISBLANK(A2301),"",VLOOKUP(A2301,'Tabla de equipos'!$B$3:$D$107,3,FALSE))</f>
        <v/>
      </c>
      <c r="J2301" s="106" t="str">
        <f t="shared" si="35"/>
        <v/>
      </c>
    </row>
    <row r="2302" spans="5:10" x14ac:dyDescent="0.2">
      <c r="E2302" s="128" t="str">
        <f>IF(ISBLANK(A2302),"",VLOOKUP(A2302,'Tabla de equipos'!$B$3:$D$107,3,FALSE))</f>
        <v/>
      </c>
      <c r="J2302" s="106" t="str">
        <f t="shared" si="35"/>
        <v/>
      </c>
    </row>
    <row r="2303" spans="5:10" x14ac:dyDescent="0.2">
      <c r="E2303" s="128" t="str">
        <f>IF(ISBLANK(A2303),"",VLOOKUP(A2303,'Tabla de equipos'!$B$3:$D$107,3,FALSE))</f>
        <v/>
      </c>
      <c r="J2303" s="106" t="str">
        <f t="shared" si="35"/>
        <v/>
      </c>
    </row>
    <row r="2304" spans="5:10" x14ac:dyDescent="0.2">
      <c r="E2304" s="128" t="str">
        <f>IF(ISBLANK(A2304),"",VLOOKUP(A2304,'Tabla de equipos'!$B$3:$D$107,3,FALSE))</f>
        <v/>
      </c>
      <c r="J2304" s="106" t="str">
        <f t="shared" si="35"/>
        <v/>
      </c>
    </row>
    <row r="2305" spans="5:10" x14ac:dyDescent="0.2">
      <c r="E2305" s="128" t="str">
        <f>IF(ISBLANK(A2305),"",VLOOKUP(A2305,'Tabla de equipos'!$B$3:$D$107,3,FALSE))</f>
        <v/>
      </c>
      <c r="J2305" s="106" t="str">
        <f t="shared" si="35"/>
        <v/>
      </c>
    </row>
    <row r="2306" spans="5:10" x14ac:dyDescent="0.2">
      <c r="E2306" s="128" t="str">
        <f>IF(ISBLANK(A2306),"",VLOOKUP(A2306,'Tabla de equipos'!$B$3:$D$107,3,FALSE))</f>
        <v/>
      </c>
      <c r="J2306" s="106" t="str">
        <f t="shared" si="35"/>
        <v/>
      </c>
    </row>
    <row r="2307" spans="5:10" x14ac:dyDescent="0.2">
      <c r="E2307" s="128" t="str">
        <f>IF(ISBLANK(A2307),"",VLOOKUP(A2307,'Tabla de equipos'!$B$3:$D$107,3,FALSE))</f>
        <v/>
      </c>
      <c r="J2307" s="106" t="str">
        <f t="shared" si="35"/>
        <v/>
      </c>
    </row>
    <row r="2308" spans="5:10" x14ac:dyDescent="0.2">
      <c r="E2308" s="128" t="str">
        <f>IF(ISBLANK(A2308),"",VLOOKUP(A2308,'Tabla de equipos'!$B$3:$D$107,3,FALSE))</f>
        <v/>
      </c>
      <c r="J2308" s="106" t="str">
        <f t="shared" si="35"/>
        <v/>
      </c>
    </row>
    <row r="2309" spans="5:10" x14ac:dyDescent="0.2">
      <c r="E2309" s="128" t="str">
        <f>IF(ISBLANK(A2309),"",VLOOKUP(A2309,'Tabla de equipos'!$B$3:$D$107,3,FALSE))</f>
        <v/>
      </c>
      <c r="J2309" s="106" t="str">
        <f t="shared" ref="J2309:J2372" si="36">IF(AND(A2309="",G2309=0),"",IF(AND(G2309&gt;0,A2309=""),"Falta elegir equipo/producto",IF(AND(A2309&lt;&gt;"",G2309=""),"falta incluir unidades",IF(AND(A2309&lt;&gt;"",G2309&gt;0,B2309=""),"Falta incluir Tipo de Exceptuación",IF(AND(A2309&lt;&gt;"",B2309&lt;&gt;"",C2309="",G2309&gt;0),"Falta Incluir Nombre del Beneficiario","No olvidar adjuntar factura de la exceptuación")))))</f>
        <v/>
      </c>
    </row>
    <row r="2310" spans="5:10" x14ac:dyDescent="0.2">
      <c r="E2310" s="128" t="str">
        <f>IF(ISBLANK(A2310),"",VLOOKUP(A2310,'Tabla de equipos'!$B$3:$D$107,3,FALSE))</f>
        <v/>
      </c>
      <c r="J2310" s="106" t="str">
        <f t="shared" si="36"/>
        <v/>
      </c>
    </row>
    <row r="2311" spans="5:10" x14ac:dyDescent="0.2">
      <c r="E2311" s="128" t="str">
        <f>IF(ISBLANK(A2311),"",VLOOKUP(A2311,'Tabla de equipos'!$B$3:$D$107,3,FALSE))</f>
        <v/>
      </c>
      <c r="J2311" s="106" t="str">
        <f t="shared" si="36"/>
        <v/>
      </c>
    </row>
    <row r="2312" spans="5:10" x14ac:dyDescent="0.2">
      <c r="E2312" s="128" t="str">
        <f>IF(ISBLANK(A2312),"",VLOOKUP(A2312,'Tabla de equipos'!$B$3:$D$107,3,FALSE))</f>
        <v/>
      </c>
      <c r="J2312" s="106" t="str">
        <f t="shared" si="36"/>
        <v/>
      </c>
    </row>
    <row r="2313" spans="5:10" x14ac:dyDescent="0.2">
      <c r="E2313" s="128" t="str">
        <f>IF(ISBLANK(A2313),"",VLOOKUP(A2313,'Tabla de equipos'!$B$3:$D$107,3,FALSE))</f>
        <v/>
      </c>
      <c r="J2313" s="106" t="str">
        <f t="shared" si="36"/>
        <v/>
      </c>
    </row>
    <row r="2314" spans="5:10" x14ac:dyDescent="0.2">
      <c r="E2314" s="128" t="str">
        <f>IF(ISBLANK(A2314),"",VLOOKUP(A2314,'Tabla de equipos'!$B$3:$D$107,3,FALSE))</f>
        <v/>
      </c>
      <c r="J2314" s="106" t="str">
        <f t="shared" si="36"/>
        <v/>
      </c>
    </row>
    <row r="2315" spans="5:10" x14ac:dyDescent="0.2">
      <c r="E2315" s="128" t="str">
        <f>IF(ISBLANK(A2315),"",VLOOKUP(A2315,'Tabla de equipos'!$B$3:$D$107,3,FALSE))</f>
        <v/>
      </c>
      <c r="J2315" s="106" t="str">
        <f t="shared" si="36"/>
        <v/>
      </c>
    </row>
    <row r="2316" spans="5:10" x14ac:dyDescent="0.2">
      <c r="E2316" s="128" t="str">
        <f>IF(ISBLANK(A2316),"",VLOOKUP(A2316,'Tabla de equipos'!$B$3:$D$107,3,FALSE))</f>
        <v/>
      </c>
      <c r="J2316" s="106" t="str">
        <f t="shared" si="36"/>
        <v/>
      </c>
    </row>
    <row r="2317" spans="5:10" x14ac:dyDescent="0.2">
      <c r="E2317" s="128" t="str">
        <f>IF(ISBLANK(A2317),"",VLOOKUP(A2317,'Tabla de equipos'!$B$3:$D$107,3,FALSE))</f>
        <v/>
      </c>
      <c r="J2317" s="106" t="str">
        <f t="shared" si="36"/>
        <v/>
      </c>
    </row>
    <row r="2318" spans="5:10" x14ac:dyDescent="0.2">
      <c r="E2318" s="128" t="str">
        <f>IF(ISBLANK(A2318),"",VLOOKUP(A2318,'Tabla de equipos'!$B$3:$D$107,3,FALSE))</f>
        <v/>
      </c>
      <c r="J2318" s="106" t="str">
        <f t="shared" si="36"/>
        <v/>
      </c>
    </row>
    <row r="2319" spans="5:10" x14ac:dyDescent="0.2">
      <c r="E2319" s="128" t="str">
        <f>IF(ISBLANK(A2319),"",VLOOKUP(A2319,'Tabla de equipos'!$B$3:$D$107,3,FALSE))</f>
        <v/>
      </c>
      <c r="J2319" s="106" t="str">
        <f t="shared" si="36"/>
        <v/>
      </c>
    </row>
    <row r="2320" spans="5:10" x14ac:dyDescent="0.2">
      <c r="E2320" s="128" t="str">
        <f>IF(ISBLANK(A2320),"",VLOOKUP(A2320,'Tabla de equipos'!$B$3:$D$107,3,FALSE))</f>
        <v/>
      </c>
      <c r="J2320" s="106" t="str">
        <f t="shared" si="36"/>
        <v/>
      </c>
    </row>
    <row r="2321" spans="5:10" x14ac:dyDescent="0.2">
      <c r="E2321" s="128" t="str">
        <f>IF(ISBLANK(A2321),"",VLOOKUP(A2321,'Tabla de equipos'!$B$3:$D$107,3,FALSE))</f>
        <v/>
      </c>
      <c r="J2321" s="106" t="str">
        <f t="shared" si="36"/>
        <v/>
      </c>
    </row>
    <row r="2322" spans="5:10" x14ac:dyDescent="0.2">
      <c r="E2322" s="128" t="str">
        <f>IF(ISBLANK(A2322),"",VLOOKUP(A2322,'Tabla de equipos'!$B$3:$D$107,3,FALSE))</f>
        <v/>
      </c>
      <c r="J2322" s="106" t="str">
        <f t="shared" si="36"/>
        <v/>
      </c>
    </row>
    <row r="2323" spans="5:10" x14ac:dyDescent="0.2">
      <c r="E2323" s="128" t="str">
        <f>IF(ISBLANK(A2323),"",VLOOKUP(A2323,'Tabla de equipos'!$B$3:$D$107,3,FALSE))</f>
        <v/>
      </c>
      <c r="J2323" s="106" t="str">
        <f t="shared" si="36"/>
        <v/>
      </c>
    </row>
    <row r="2324" spans="5:10" x14ac:dyDescent="0.2">
      <c r="E2324" s="128" t="str">
        <f>IF(ISBLANK(A2324),"",VLOOKUP(A2324,'Tabla de equipos'!$B$3:$D$107,3,FALSE))</f>
        <v/>
      </c>
      <c r="J2324" s="106" t="str">
        <f t="shared" si="36"/>
        <v/>
      </c>
    </row>
    <row r="2325" spans="5:10" x14ac:dyDescent="0.2">
      <c r="E2325" s="128" t="str">
        <f>IF(ISBLANK(A2325),"",VLOOKUP(A2325,'Tabla de equipos'!$B$3:$D$107,3,FALSE))</f>
        <v/>
      </c>
      <c r="J2325" s="106" t="str">
        <f t="shared" si="36"/>
        <v/>
      </c>
    </row>
    <row r="2326" spans="5:10" x14ac:dyDescent="0.2">
      <c r="E2326" s="128" t="str">
        <f>IF(ISBLANK(A2326),"",VLOOKUP(A2326,'Tabla de equipos'!$B$3:$D$107,3,FALSE))</f>
        <v/>
      </c>
      <c r="J2326" s="106" t="str">
        <f t="shared" si="36"/>
        <v/>
      </c>
    </row>
    <row r="2327" spans="5:10" x14ac:dyDescent="0.2">
      <c r="E2327" s="128" t="str">
        <f>IF(ISBLANK(A2327),"",VLOOKUP(A2327,'Tabla de equipos'!$B$3:$D$107,3,FALSE))</f>
        <v/>
      </c>
      <c r="J2327" s="106" t="str">
        <f t="shared" si="36"/>
        <v/>
      </c>
    </row>
    <row r="2328" spans="5:10" x14ac:dyDescent="0.2">
      <c r="E2328" s="128" t="str">
        <f>IF(ISBLANK(A2328),"",VLOOKUP(A2328,'Tabla de equipos'!$B$3:$D$107,3,FALSE))</f>
        <v/>
      </c>
      <c r="J2328" s="106" t="str">
        <f t="shared" si="36"/>
        <v/>
      </c>
    </row>
    <row r="2329" spans="5:10" x14ac:dyDescent="0.2">
      <c r="E2329" s="128" t="str">
        <f>IF(ISBLANK(A2329),"",VLOOKUP(A2329,'Tabla de equipos'!$B$3:$D$107,3,FALSE))</f>
        <v/>
      </c>
      <c r="J2329" s="106" t="str">
        <f t="shared" si="36"/>
        <v/>
      </c>
    </row>
    <row r="2330" spans="5:10" x14ac:dyDescent="0.2">
      <c r="E2330" s="128" t="str">
        <f>IF(ISBLANK(A2330),"",VLOOKUP(A2330,'Tabla de equipos'!$B$3:$D$107,3,FALSE))</f>
        <v/>
      </c>
      <c r="J2330" s="106" t="str">
        <f t="shared" si="36"/>
        <v/>
      </c>
    </row>
    <row r="2331" spans="5:10" x14ac:dyDescent="0.2">
      <c r="E2331" s="128" t="str">
        <f>IF(ISBLANK(A2331),"",VLOOKUP(A2331,'Tabla de equipos'!$B$3:$D$107,3,FALSE))</f>
        <v/>
      </c>
      <c r="J2331" s="106" t="str">
        <f t="shared" si="36"/>
        <v/>
      </c>
    </row>
    <row r="2332" spans="5:10" x14ac:dyDescent="0.2">
      <c r="E2332" s="128" t="str">
        <f>IF(ISBLANK(A2332),"",VLOOKUP(A2332,'Tabla de equipos'!$B$3:$D$107,3,FALSE))</f>
        <v/>
      </c>
      <c r="J2332" s="106" t="str">
        <f t="shared" si="36"/>
        <v/>
      </c>
    </row>
    <row r="2333" spans="5:10" x14ac:dyDescent="0.2">
      <c r="E2333" s="128" t="str">
        <f>IF(ISBLANK(A2333),"",VLOOKUP(A2333,'Tabla de equipos'!$B$3:$D$107,3,FALSE))</f>
        <v/>
      </c>
      <c r="J2333" s="106" t="str">
        <f t="shared" si="36"/>
        <v/>
      </c>
    </row>
    <row r="2334" spans="5:10" x14ac:dyDescent="0.2">
      <c r="E2334" s="128" t="str">
        <f>IF(ISBLANK(A2334),"",VLOOKUP(A2334,'Tabla de equipos'!$B$3:$D$107,3,FALSE))</f>
        <v/>
      </c>
      <c r="J2334" s="106" t="str">
        <f t="shared" si="36"/>
        <v/>
      </c>
    </row>
    <row r="2335" spans="5:10" x14ac:dyDescent="0.2">
      <c r="E2335" s="128" t="str">
        <f>IF(ISBLANK(A2335),"",VLOOKUP(A2335,'Tabla de equipos'!$B$3:$D$107,3,FALSE))</f>
        <v/>
      </c>
      <c r="J2335" s="106" t="str">
        <f t="shared" si="36"/>
        <v/>
      </c>
    </row>
    <row r="2336" spans="5:10" x14ac:dyDescent="0.2">
      <c r="E2336" s="128" t="str">
        <f>IF(ISBLANK(A2336),"",VLOOKUP(A2336,'Tabla de equipos'!$B$3:$D$107,3,FALSE))</f>
        <v/>
      </c>
      <c r="J2336" s="106" t="str">
        <f t="shared" si="36"/>
        <v/>
      </c>
    </row>
    <row r="2337" spans="5:10" x14ac:dyDescent="0.2">
      <c r="E2337" s="128" t="str">
        <f>IF(ISBLANK(A2337),"",VLOOKUP(A2337,'Tabla de equipos'!$B$3:$D$107,3,FALSE))</f>
        <v/>
      </c>
      <c r="J2337" s="106" t="str">
        <f t="shared" si="36"/>
        <v/>
      </c>
    </row>
    <row r="2338" spans="5:10" x14ac:dyDescent="0.2">
      <c r="E2338" s="128" t="str">
        <f>IF(ISBLANK(A2338),"",VLOOKUP(A2338,'Tabla de equipos'!$B$3:$D$107,3,FALSE))</f>
        <v/>
      </c>
      <c r="J2338" s="106" t="str">
        <f t="shared" si="36"/>
        <v/>
      </c>
    </row>
    <row r="2339" spans="5:10" x14ac:dyDescent="0.2">
      <c r="E2339" s="128" t="str">
        <f>IF(ISBLANK(A2339),"",VLOOKUP(A2339,'Tabla de equipos'!$B$3:$D$107,3,FALSE))</f>
        <v/>
      </c>
      <c r="J2339" s="106" t="str">
        <f t="shared" si="36"/>
        <v/>
      </c>
    </row>
    <row r="2340" spans="5:10" x14ac:dyDescent="0.2">
      <c r="E2340" s="128" t="str">
        <f>IF(ISBLANK(A2340),"",VLOOKUP(A2340,'Tabla de equipos'!$B$3:$D$107,3,FALSE))</f>
        <v/>
      </c>
      <c r="J2340" s="106" t="str">
        <f t="shared" si="36"/>
        <v/>
      </c>
    </row>
    <row r="2341" spans="5:10" x14ac:dyDescent="0.2">
      <c r="E2341" s="128" t="str">
        <f>IF(ISBLANK(A2341),"",VLOOKUP(A2341,'Tabla de equipos'!$B$3:$D$107,3,FALSE))</f>
        <v/>
      </c>
      <c r="J2341" s="106" t="str">
        <f t="shared" si="36"/>
        <v/>
      </c>
    </row>
    <row r="2342" spans="5:10" x14ac:dyDescent="0.2">
      <c r="E2342" s="128" t="str">
        <f>IF(ISBLANK(A2342),"",VLOOKUP(A2342,'Tabla de equipos'!$B$3:$D$107,3,FALSE))</f>
        <v/>
      </c>
      <c r="J2342" s="106" t="str">
        <f t="shared" si="36"/>
        <v/>
      </c>
    </row>
    <row r="2343" spans="5:10" x14ac:dyDescent="0.2">
      <c r="E2343" s="128" t="str">
        <f>IF(ISBLANK(A2343),"",VLOOKUP(A2343,'Tabla de equipos'!$B$3:$D$107,3,FALSE))</f>
        <v/>
      </c>
      <c r="J2343" s="106" t="str">
        <f t="shared" si="36"/>
        <v/>
      </c>
    </row>
    <row r="2344" spans="5:10" x14ac:dyDescent="0.2">
      <c r="E2344" s="128" t="str">
        <f>IF(ISBLANK(A2344),"",VLOOKUP(A2344,'Tabla de equipos'!$B$3:$D$107,3,FALSE))</f>
        <v/>
      </c>
      <c r="J2344" s="106" t="str">
        <f t="shared" si="36"/>
        <v/>
      </c>
    </row>
    <row r="2345" spans="5:10" x14ac:dyDescent="0.2">
      <c r="E2345" s="128" t="str">
        <f>IF(ISBLANK(A2345),"",VLOOKUP(A2345,'Tabla de equipos'!$B$3:$D$107,3,FALSE))</f>
        <v/>
      </c>
      <c r="J2345" s="106" t="str">
        <f t="shared" si="36"/>
        <v/>
      </c>
    </row>
    <row r="2346" spans="5:10" x14ac:dyDescent="0.2">
      <c r="E2346" s="128" t="str">
        <f>IF(ISBLANK(A2346),"",VLOOKUP(A2346,'Tabla de equipos'!$B$3:$D$107,3,FALSE))</f>
        <v/>
      </c>
      <c r="J2346" s="106" t="str">
        <f t="shared" si="36"/>
        <v/>
      </c>
    </row>
    <row r="2347" spans="5:10" x14ac:dyDescent="0.2">
      <c r="E2347" s="128" t="str">
        <f>IF(ISBLANK(A2347),"",VLOOKUP(A2347,'Tabla de equipos'!$B$3:$D$107,3,FALSE))</f>
        <v/>
      </c>
      <c r="J2347" s="106" t="str">
        <f t="shared" si="36"/>
        <v/>
      </c>
    </row>
    <row r="2348" spans="5:10" x14ac:dyDescent="0.2">
      <c r="E2348" s="128" t="str">
        <f>IF(ISBLANK(A2348),"",VLOOKUP(A2348,'Tabla de equipos'!$B$3:$D$107,3,FALSE))</f>
        <v/>
      </c>
      <c r="J2348" s="106" t="str">
        <f t="shared" si="36"/>
        <v/>
      </c>
    </row>
    <row r="2349" spans="5:10" x14ac:dyDescent="0.2">
      <c r="E2349" s="128" t="str">
        <f>IF(ISBLANK(A2349),"",VLOOKUP(A2349,'Tabla de equipos'!$B$3:$D$107,3,FALSE))</f>
        <v/>
      </c>
      <c r="J2349" s="106" t="str">
        <f t="shared" si="36"/>
        <v/>
      </c>
    </row>
    <row r="2350" spans="5:10" x14ac:dyDescent="0.2">
      <c r="E2350" s="128" t="str">
        <f>IF(ISBLANK(A2350),"",VLOOKUP(A2350,'Tabla de equipos'!$B$3:$D$107,3,FALSE))</f>
        <v/>
      </c>
      <c r="J2350" s="106" t="str">
        <f t="shared" si="36"/>
        <v/>
      </c>
    </row>
    <row r="2351" spans="5:10" x14ac:dyDescent="0.2">
      <c r="E2351" s="128" t="str">
        <f>IF(ISBLANK(A2351),"",VLOOKUP(A2351,'Tabla de equipos'!$B$3:$D$107,3,FALSE))</f>
        <v/>
      </c>
      <c r="J2351" s="106" t="str">
        <f t="shared" si="36"/>
        <v/>
      </c>
    </row>
    <row r="2352" spans="5:10" x14ac:dyDescent="0.2">
      <c r="E2352" s="128" t="str">
        <f>IF(ISBLANK(A2352),"",VLOOKUP(A2352,'Tabla de equipos'!$B$3:$D$107,3,FALSE))</f>
        <v/>
      </c>
      <c r="J2352" s="106" t="str">
        <f t="shared" si="36"/>
        <v/>
      </c>
    </row>
    <row r="2353" spans="5:10" x14ac:dyDescent="0.2">
      <c r="E2353" s="128" t="str">
        <f>IF(ISBLANK(A2353),"",VLOOKUP(A2353,'Tabla de equipos'!$B$3:$D$107,3,FALSE))</f>
        <v/>
      </c>
      <c r="J2353" s="106" t="str">
        <f t="shared" si="36"/>
        <v/>
      </c>
    </row>
    <row r="2354" spans="5:10" x14ac:dyDescent="0.2">
      <c r="E2354" s="128" t="str">
        <f>IF(ISBLANK(A2354),"",VLOOKUP(A2354,'Tabla de equipos'!$B$3:$D$107,3,FALSE))</f>
        <v/>
      </c>
      <c r="J2354" s="106" t="str">
        <f t="shared" si="36"/>
        <v/>
      </c>
    </row>
    <row r="2355" spans="5:10" x14ac:dyDescent="0.2">
      <c r="E2355" s="128" t="str">
        <f>IF(ISBLANK(A2355),"",VLOOKUP(A2355,'Tabla de equipos'!$B$3:$D$107,3,FALSE))</f>
        <v/>
      </c>
      <c r="J2355" s="106" t="str">
        <f t="shared" si="36"/>
        <v/>
      </c>
    </row>
    <row r="2356" spans="5:10" x14ac:dyDescent="0.2">
      <c r="E2356" s="128" t="str">
        <f>IF(ISBLANK(A2356),"",VLOOKUP(A2356,'Tabla de equipos'!$B$3:$D$107,3,FALSE))</f>
        <v/>
      </c>
      <c r="J2356" s="106" t="str">
        <f t="shared" si="36"/>
        <v/>
      </c>
    </row>
    <row r="2357" spans="5:10" x14ac:dyDescent="0.2">
      <c r="E2357" s="128" t="str">
        <f>IF(ISBLANK(A2357),"",VLOOKUP(A2357,'Tabla de equipos'!$B$3:$D$107,3,FALSE))</f>
        <v/>
      </c>
      <c r="J2357" s="106" t="str">
        <f t="shared" si="36"/>
        <v/>
      </c>
    </row>
    <row r="2358" spans="5:10" x14ac:dyDescent="0.2">
      <c r="E2358" s="128" t="str">
        <f>IF(ISBLANK(A2358),"",VLOOKUP(A2358,'Tabla de equipos'!$B$3:$D$107,3,FALSE))</f>
        <v/>
      </c>
      <c r="J2358" s="106" t="str">
        <f t="shared" si="36"/>
        <v/>
      </c>
    </row>
    <row r="2359" spans="5:10" x14ac:dyDescent="0.2">
      <c r="E2359" s="128" t="str">
        <f>IF(ISBLANK(A2359),"",VLOOKUP(A2359,'Tabla de equipos'!$B$3:$D$107,3,FALSE))</f>
        <v/>
      </c>
      <c r="J2359" s="106" t="str">
        <f t="shared" si="36"/>
        <v/>
      </c>
    </row>
    <row r="2360" spans="5:10" x14ac:dyDescent="0.2">
      <c r="E2360" s="128" t="str">
        <f>IF(ISBLANK(A2360),"",VLOOKUP(A2360,'Tabla de equipos'!$B$3:$D$107,3,FALSE))</f>
        <v/>
      </c>
      <c r="J2360" s="106" t="str">
        <f t="shared" si="36"/>
        <v/>
      </c>
    </row>
    <row r="2361" spans="5:10" x14ac:dyDescent="0.2">
      <c r="E2361" s="128" t="str">
        <f>IF(ISBLANK(A2361),"",VLOOKUP(A2361,'Tabla de equipos'!$B$3:$D$107,3,FALSE))</f>
        <v/>
      </c>
      <c r="J2361" s="106" t="str">
        <f t="shared" si="36"/>
        <v/>
      </c>
    </row>
    <row r="2362" spans="5:10" x14ac:dyDescent="0.2">
      <c r="E2362" s="128" t="str">
        <f>IF(ISBLANK(A2362),"",VLOOKUP(A2362,'Tabla de equipos'!$B$3:$D$107,3,FALSE))</f>
        <v/>
      </c>
      <c r="J2362" s="106" t="str">
        <f t="shared" si="36"/>
        <v/>
      </c>
    </row>
    <row r="2363" spans="5:10" x14ac:dyDescent="0.2">
      <c r="E2363" s="128" t="str">
        <f>IF(ISBLANK(A2363),"",VLOOKUP(A2363,'Tabla de equipos'!$B$3:$D$107,3,FALSE))</f>
        <v/>
      </c>
      <c r="J2363" s="106" t="str">
        <f t="shared" si="36"/>
        <v/>
      </c>
    </row>
    <row r="2364" spans="5:10" x14ac:dyDescent="0.2">
      <c r="E2364" s="128" t="str">
        <f>IF(ISBLANK(A2364),"",VLOOKUP(A2364,'Tabla de equipos'!$B$3:$D$107,3,FALSE))</f>
        <v/>
      </c>
      <c r="J2364" s="106" t="str">
        <f t="shared" si="36"/>
        <v/>
      </c>
    </row>
    <row r="2365" spans="5:10" x14ac:dyDescent="0.2">
      <c r="E2365" s="128" t="str">
        <f>IF(ISBLANK(A2365),"",VLOOKUP(A2365,'Tabla de equipos'!$B$3:$D$107,3,FALSE))</f>
        <v/>
      </c>
      <c r="J2365" s="106" t="str">
        <f t="shared" si="36"/>
        <v/>
      </c>
    </row>
    <row r="2366" spans="5:10" x14ac:dyDescent="0.2">
      <c r="E2366" s="128" t="str">
        <f>IF(ISBLANK(A2366),"",VLOOKUP(A2366,'Tabla de equipos'!$B$3:$D$107,3,FALSE))</f>
        <v/>
      </c>
      <c r="J2366" s="106" t="str">
        <f t="shared" si="36"/>
        <v/>
      </c>
    </row>
    <row r="2367" spans="5:10" x14ac:dyDescent="0.2">
      <c r="E2367" s="128" t="str">
        <f>IF(ISBLANK(A2367),"",VLOOKUP(A2367,'Tabla de equipos'!$B$3:$D$107,3,FALSE))</f>
        <v/>
      </c>
      <c r="J2367" s="106" t="str">
        <f t="shared" si="36"/>
        <v/>
      </c>
    </row>
    <row r="2368" spans="5:10" x14ac:dyDescent="0.2">
      <c r="E2368" s="128" t="str">
        <f>IF(ISBLANK(A2368),"",VLOOKUP(A2368,'Tabla de equipos'!$B$3:$D$107,3,FALSE))</f>
        <v/>
      </c>
      <c r="J2368" s="106" t="str">
        <f t="shared" si="36"/>
        <v/>
      </c>
    </row>
    <row r="2369" spans="5:10" x14ac:dyDescent="0.2">
      <c r="E2369" s="128" t="str">
        <f>IF(ISBLANK(A2369),"",VLOOKUP(A2369,'Tabla de equipos'!$B$3:$D$107,3,FALSE))</f>
        <v/>
      </c>
      <c r="J2369" s="106" t="str">
        <f t="shared" si="36"/>
        <v/>
      </c>
    </row>
    <row r="2370" spans="5:10" x14ac:dyDescent="0.2">
      <c r="E2370" s="128" t="str">
        <f>IF(ISBLANK(A2370),"",VLOOKUP(A2370,'Tabla de equipos'!$B$3:$D$107,3,FALSE))</f>
        <v/>
      </c>
      <c r="J2370" s="106" t="str">
        <f t="shared" si="36"/>
        <v/>
      </c>
    </row>
    <row r="2371" spans="5:10" x14ac:dyDescent="0.2">
      <c r="E2371" s="128" t="str">
        <f>IF(ISBLANK(A2371),"",VLOOKUP(A2371,'Tabla de equipos'!$B$3:$D$107,3,FALSE))</f>
        <v/>
      </c>
      <c r="J2371" s="106" t="str">
        <f t="shared" si="36"/>
        <v/>
      </c>
    </row>
    <row r="2372" spans="5:10" x14ac:dyDescent="0.2">
      <c r="E2372" s="128" t="str">
        <f>IF(ISBLANK(A2372),"",VLOOKUP(A2372,'Tabla de equipos'!$B$3:$D$107,3,FALSE))</f>
        <v/>
      </c>
      <c r="J2372" s="106" t="str">
        <f t="shared" si="36"/>
        <v/>
      </c>
    </row>
    <row r="2373" spans="5:10" x14ac:dyDescent="0.2">
      <c r="E2373" s="128" t="str">
        <f>IF(ISBLANK(A2373),"",VLOOKUP(A2373,'Tabla de equipos'!$B$3:$D$107,3,FALSE))</f>
        <v/>
      </c>
      <c r="J2373" s="106" t="str">
        <f t="shared" ref="J2373:J2436" si="37">IF(AND(A2373="",G2373=0),"",IF(AND(G2373&gt;0,A2373=""),"Falta elegir equipo/producto",IF(AND(A2373&lt;&gt;"",G2373=""),"falta incluir unidades",IF(AND(A2373&lt;&gt;"",G2373&gt;0,B2373=""),"Falta incluir Tipo de Exceptuación",IF(AND(A2373&lt;&gt;"",B2373&lt;&gt;"",C2373="",G2373&gt;0),"Falta Incluir Nombre del Beneficiario","No olvidar adjuntar factura de la exceptuación")))))</f>
        <v/>
      </c>
    </row>
    <row r="2374" spans="5:10" x14ac:dyDescent="0.2">
      <c r="E2374" s="128" t="str">
        <f>IF(ISBLANK(A2374),"",VLOOKUP(A2374,'Tabla de equipos'!$B$3:$D$107,3,FALSE))</f>
        <v/>
      </c>
      <c r="J2374" s="106" t="str">
        <f t="shared" si="37"/>
        <v/>
      </c>
    </row>
    <row r="2375" spans="5:10" x14ac:dyDescent="0.2">
      <c r="E2375" s="128" t="str">
        <f>IF(ISBLANK(A2375),"",VLOOKUP(A2375,'Tabla de equipos'!$B$3:$D$107,3,FALSE))</f>
        <v/>
      </c>
      <c r="J2375" s="106" t="str">
        <f t="shared" si="37"/>
        <v/>
      </c>
    </row>
    <row r="2376" spans="5:10" x14ac:dyDescent="0.2">
      <c r="E2376" s="128" t="str">
        <f>IF(ISBLANK(A2376),"",VLOOKUP(A2376,'Tabla de equipos'!$B$3:$D$107,3,FALSE))</f>
        <v/>
      </c>
      <c r="J2376" s="106" t="str">
        <f t="shared" si="37"/>
        <v/>
      </c>
    </row>
    <row r="2377" spans="5:10" x14ac:dyDescent="0.2">
      <c r="E2377" s="128" t="str">
        <f>IF(ISBLANK(A2377),"",VLOOKUP(A2377,'Tabla de equipos'!$B$3:$D$107,3,FALSE))</f>
        <v/>
      </c>
      <c r="J2377" s="106" t="str">
        <f t="shared" si="37"/>
        <v/>
      </c>
    </row>
    <row r="2378" spans="5:10" x14ac:dyDescent="0.2">
      <c r="E2378" s="128" t="str">
        <f>IF(ISBLANK(A2378),"",VLOOKUP(A2378,'Tabla de equipos'!$B$3:$D$107,3,FALSE))</f>
        <v/>
      </c>
      <c r="J2378" s="106" t="str">
        <f t="shared" si="37"/>
        <v/>
      </c>
    </row>
    <row r="2379" spans="5:10" x14ac:dyDescent="0.2">
      <c r="E2379" s="128" t="str">
        <f>IF(ISBLANK(A2379),"",VLOOKUP(A2379,'Tabla de equipos'!$B$3:$D$107,3,FALSE))</f>
        <v/>
      </c>
      <c r="J2379" s="106" t="str">
        <f t="shared" si="37"/>
        <v/>
      </c>
    </row>
    <row r="2380" spans="5:10" x14ac:dyDescent="0.2">
      <c r="E2380" s="128" t="str">
        <f>IF(ISBLANK(A2380),"",VLOOKUP(A2380,'Tabla de equipos'!$B$3:$D$107,3,FALSE))</f>
        <v/>
      </c>
      <c r="J2380" s="106" t="str">
        <f t="shared" si="37"/>
        <v/>
      </c>
    </row>
    <row r="2381" spans="5:10" x14ac:dyDescent="0.2">
      <c r="E2381" s="128" t="str">
        <f>IF(ISBLANK(A2381),"",VLOOKUP(A2381,'Tabla de equipos'!$B$3:$D$107,3,FALSE))</f>
        <v/>
      </c>
      <c r="J2381" s="106" t="str">
        <f t="shared" si="37"/>
        <v/>
      </c>
    </row>
    <row r="2382" spans="5:10" x14ac:dyDescent="0.2">
      <c r="E2382" s="128" t="str">
        <f>IF(ISBLANK(A2382),"",VLOOKUP(A2382,'Tabla de equipos'!$B$3:$D$107,3,FALSE))</f>
        <v/>
      </c>
      <c r="J2382" s="106" t="str">
        <f t="shared" si="37"/>
        <v/>
      </c>
    </row>
    <row r="2383" spans="5:10" x14ac:dyDescent="0.2">
      <c r="E2383" s="128" t="str">
        <f>IF(ISBLANK(A2383),"",VLOOKUP(A2383,'Tabla de equipos'!$B$3:$D$107,3,FALSE))</f>
        <v/>
      </c>
      <c r="J2383" s="106" t="str">
        <f t="shared" si="37"/>
        <v/>
      </c>
    </row>
    <row r="2384" spans="5:10" x14ac:dyDescent="0.2">
      <c r="E2384" s="128" t="str">
        <f>IF(ISBLANK(A2384),"",VLOOKUP(A2384,'Tabla de equipos'!$B$3:$D$107,3,FALSE))</f>
        <v/>
      </c>
      <c r="J2384" s="106" t="str">
        <f t="shared" si="37"/>
        <v/>
      </c>
    </row>
    <row r="2385" spans="5:10" x14ac:dyDescent="0.2">
      <c r="E2385" s="128" t="str">
        <f>IF(ISBLANK(A2385),"",VLOOKUP(A2385,'Tabla de equipos'!$B$3:$D$107,3,FALSE))</f>
        <v/>
      </c>
      <c r="J2385" s="106" t="str">
        <f t="shared" si="37"/>
        <v/>
      </c>
    </row>
    <row r="2386" spans="5:10" x14ac:dyDescent="0.2">
      <c r="E2386" s="128" t="str">
        <f>IF(ISBLANK(A2386),"",VLOOKUP(A2386,'Tabla de equipos'!$B$3:$D$107,3,FALSE))</f>
        <v/>
      </c>
      <c r="J2386" s="106" t="str">
        <f t="shared" si="37"/>
        <v/>
      </c>
    </row>
    <row r="2387" spans="5:10" x14ac:dyDescent="0.2">
      <c r="E2387" s="128" t="str">
        <f>IF(ISBLANK(A2387),"",VLOOKUP(A2387,'Tabla de equipos'!$B$3:$D$107,3,FALSE))</f>
        <v/>
      </c>
      <c r="J2387" s="106" t="str">
        <f t="shared" si="37"/>
        <v/>
      </c>
    </row>
    <row r="2388" spans="5:10" x14ac:dyDescent="0.2">
      <c r="E2388" s="128" t="str">
        <f>IF(ISBLANK(A2388),"",VLOOKUP(A2388,'Tabla de equipos'!$B$3:$D$107,3,FALSE))</f>
        <v/>
      </c>
      <c r="J2388" s="106" t="str">
        <f t="shared" si="37"/>
        <v/>
      </c>
    </row>
    <row r="2389" spans="5:10" x14ac:dyDescent="0.2">
      <c r="E2389" s="128" t="str">
        <f>IF(ISBLANK(A2389),"",VLOOKUP(A2389,'Tabla de equipos'!$B$3:$D$107,3,FALSE))</f>
        <v/>
      </c>
      <c r="J2389" s="106" t="str">
        <f t="shared" si="37"/>
        <v/>
      </c>
    </row>
    <row r="2390" spans="5:10" x14ac:dyDescent="0.2">
      <c r="E2390" s="128" t="str">
        <f>IF(ISBLANK(A2390),"",VLOOKUP(A2390,'Tabla de equipos'!$B$3:$D$107,3,FALSE))</f>
        <v/>
      </c>
      <c r="J2390" s="106" t="str">
        <f t="shared" si="37"/>
        <v/>
      </c>
    </row>
    <row r="2391" spans="5:10" x14ac:dyDescent="0.2">
      <c r="E2391" s="128" t="str">
        <f>IF(ISBLANK(A2391),"",VLOOKUP(A2391,'Tabla de equipos'!$B$3:$D$107,3,FALSE))</f>
        <v/>
      </c>
      <c r="J2391" s="106" t="str">
        <f t="shared" si="37"/>
        <v/>
      </c>
    </row>
    <row r="2392" spans="5:10" x14ac:dyDescent="0.2">
      <c r="E2392" s="128" t="str">
        <f>IF(ISBLANK(A2392),"",VLOOKUP(A2392,'Tabla de equipos'!$B$3:$D$107,3,FALSE))</f>
        <v/>
      </c>
      <c r="J2392" s="106" t="str">
        <f t="shared" si="37"/>
        <v/>
      </c>
    </row>
    <row r="2393" spans="5:10" x14ac:dyDescent="0.2">
      <c r="E2393" s="128" t="str">
        <f>IF(ISBLANK(A2393),"",VLOOKUP(A2393,'Tabla de equipos'!$B$3:$D$107,3,FALSE))</f>
        <v/>
      </c>
      <c r="J2393" s="106" t="str">
        <f t="shared" si="37"/>
        <v/>
      </c>
    </row>
    <row r="2394" spans="5:10" x14ac:dyDescent="0.2">
      <c r="E2394" s="128" t="str">
        <f>IF(ISBLANK(A2394),"",VLOOKUP(A2394,'Tabla de equipos'!$B$3:$D$107,3,FALSE))</f>
        <v/>
      </c>
      <c r="J2394" s="106" t="str">
        <f t="shared" si="37"/>
        <v/>
      </c>
    </row>
    <row r="2395" spans="5:10" x14ac:dyDescent="0.2">
      <c r="E2395" s="128" t="str">
        <f>IF(ISBLANK(A2395),"",VLOOKUP(A2395,'Tabla de equipos'!$B$3:$D$107,3,FALSE))</f>
        <v/>
      </c>
      <c r="J2395" s="106" t="str">
        <f t="shared" si="37"/>
        <v/>
      </c>
    </row>
    <row r="2396" spans="5:10" x14ac:dyDescent="0.2">
      <c r="E2396" s="128" t="str">
        <f>IF(ISBLANK(A2396),"",VLOOKUP(A2396,'Tabla de equipos'!$B$3:$D$107,3,FALSE))</f>
        <v/>
      </c>
      <c r="J2396" s="106" t="str">
        <f t="shared" si="37"/>
        <v/>
      </c>
    </row>
    <row r="2397" spans="5:10" x14ac:dyDescent="0.2">
      <c r="E2397" s="128" t="str">
        <f>IF(ISBLANK(A2397),"",VLOOKUP(A2397,'Tabla de equipos'!$B$3:$D$107,3,FALSE))</f>
        <v/>
      </c>
      <c r="J2397" s="106" t="str">
        <f t="shared" si="37"/>
        <v/>
      </c>
    </row>
    <row r="2398" spans="5:10" x14ac:dyDescent="0.2">
      <c r="E2398" s="128" t="str">
        <f>IF(ISBLANK(A2398),"",VLOOKUP(A2398,'Tabla de equipos'!$B$3:$D$107,3,FALSE))</f>
        <v/>
      </c>
      <c r="J2398" s="106" t="str">
        <f t="shared" si="37"/>
        <v/>
      </c>
    </row>
    <row r="2399" spans="5:10" x14ac:dyDescent="0.2">
      <c r="E2399" s="128" t="str">
        <f>IF(ISBLANK(A2399),"",VLOOKUP(A2399,'Tabla de equipos'!$B$3:$D$107,3,FALSE))</f>
        <v/>
      </c>
      <c r="J2399" s="106" t="str">
        <f t="shared" si="37"/>
        <v/>
      </c>
    </row>
    <row r="2400" spans="5:10" x14ac:dyDescent="0.2">
      <c r="E2400" s="128" t="str">
        <f>IF(ISBLANK(A2400),"",VLOOKUP(A2400,'Tabla de equipos'!$B$3:$D$107,3,FALSE))</f>
        <v/>
      </c>
      <c r="J2400" s="106" t="str">
        <f t="shared" si="37"/>
        <v/>
      </c>
    </row>
    <row r="2401" spans="5:10" x14ac:dyDescent="0.2">
      <c r="E2401" s="128" t="str">
        <f>IF(ISBLANK(A2401),"",VLOOKUP(A2401,'Tabla de equipos'!$B$3:$D$107,3,FALSE))</f>
        <v/>
      </c>
      <c r="J2401" s="106" t="str">
        <f t="shared" si="37"/>
        <v/>
      </c>
    </row>
    <row r="2402" spans="5:10" x14ac:dyDescent="0.2">
      <c r="E2402" s="128" t="str">
        <f>IF(ISBLANK(A2402),"",VLOOKUP(A2402,'Tabla de equipos'!$B$3:$D$107,3,FALSE))</f>
        <v/>
      </c>
      <c r="J2402" s="106" t="str">
        <f t="shared" si="37"/>
        <v/>
      </c>
    </row>
    <row r="2403" spans="5:10" x14ac:dyDescent="0.2">
      <c r="E2403" s="128" t="str">
        <f>IF(ISBLANK(A2403),"",VLOOKUP(A2403,'Tabla de equipos'!$B$3:$D$107,3,FALSE))</f>
        <v/>
      </c>
      <c r="J2403" s="106" t="str">
        <f t="shared" si="37"/>
        <v/>
      </c>
    </row>
    <row r="2404" spans="5:10" x14ac:dyDescent="0.2">
      <c r="E2404" s="128" t="str">
        <f>IF(ISBLANK(A2404),"",VLOOKUP(A2404,'Tabla de equipos'!$B$3:$D$107,3,FALSE))</f>
        <v/>
      </c>
      <c r="J2404" s="106" t="str">
        <f t="shared" si="37"/>
        <v/>
      </c>
    </row>
    <row r="2405" spans="5:10" x14ac:dyDescent="0.2">
      <c r="E2405" s="128" t="str">
        <f>IF(ISBLANK(A2405),"",VLOOKUP(A2405,'Tabla de equipos'!$B$3:$D$107,3,FALSE))</f>
        <v/>
      </c>
      <c r="J2405" s="106" t="str">
        <f t="shared" si="37"/>
        <v/>
      </c>
    </row>
    <row r="2406" spans="5:10" x14ac:dyDescent="0.2">
      <c r="E2406" s="128" t="str">
        <f>IF(ISBLANK(A2406),"",VLOOKUP(A2406,'Tabla de equipos'!$B$3:$D$107,3,FALSE))</f>
        <v/>
      </c>
      <c r="J2406" s="106" t="str">
        <f t="shared" si="37"/>
        <v/>
      </c>
    </row>
    <row r="2407" spans="5:10" x14ac:dyDescent="0.2">
      <c r="E2407" s="128" t="str">
        <f>IF(ISBLANK(A2407),"",VLOOKUP(A2407,'Tabla de equipos'!$B$3:$D$107,3,FALSE))</f>
        <v/>
      </c>
      <c r="J2407" s="106" t="str">
        <f t="shared" si="37"/>
        <v/>
      </c>
    </row>
    <row r="2408" spans="5:10" x14ac:dyDescent="0.2">
      <c r="E2408" s="128" t="str">
        <f>IF(ISBLANK(A2408),"",VLOOKUP(A2408,'Tabla de equipos'!$B$3:$D$107,3,FALSE))</f>
        <v/>
      </c>
      <c r="J2408" s="106" t="str">
        <f t="shared" si="37"/>
        <v/>
      </c>
    </row>
    <row r="2409" spans="5:10" x14ac:dyDescent="0.2">
      <c r="E2409" s="128" t="str">
        <f>IF(ISBLANK(A2409),"",VLOOKUP(A2409,'Tabla de equipos'!$B$3:$D$107,3,FALSE))</f>
        <v/>
      </c>
      <c r="J2409" s="106" t="str">
        <f t="shared" si="37"/>
        <v/>
      </c>
    </row>
    <row r="2410" spans="5:10" x14ac:dyDescent="0.2">
      <c r="E2410" s="128" t="str">
        <f>IF(ISBLANK(A2410),"",VLOOKUP(A2410,'Tabla de equipos'!$B$3:$D$107,3,FALSE))</f>
        <v/>
      </c>
      <c r="J2410" s="106" t="str">
        <f t="shared" si="37"/>
        <v/>
      </c>
    </row>
    <row r="2411" spans="5:10" x14ac:dyDescent="0.2">
      <c r="E2411" s="128" t="str">
        <f>IF(ISBLANK(A2411),"",VLOOKUP(A2411,'Tabla de equipos'!$B$3:$D$107,3,FALSE))</f>
        <v/>
      </c>
      <c r="J2411" s="106" t="str">
        <f t="shared" si="37"/>
        <v/>
      </c>
    </row>
    <row r="2412" spans="5:10" x14ac:dyDescent="0.2">
      <c r="E2412" s="128" t="str">
        <f>IF(ISBLANK(A2412),"",VLOOKUP(A2412,'Tabla de equipos'!$B$3:$D$107,3,FALSE))</f>
        <v/>
      </c>
      <c r="J2412" s="106" t="str">
        <f t="shared" si="37"/>
        <v/>
      </c>
    </row>
    <row r="2413" spans="5:10" x14ac:dyDescent="0.2">
      <c r="E2413" s="128" t="str">
        <f>IF(ISBLANK(A2413),"",VLOOKUP(A2413,'Tabla de equipos'!$B$3:$D$107,3,FALSE))</f>
        <v/>
      </c>
      <c r="J2413" s="106" t="str">
        <f t="shared" si="37"/>
        <v/>
      </c>
    </row>
    <row r="2414" spans="5:10" x14ac:dyDescent="0.2">
      <c r="E2414" s="128" t="str">
        <f>IF(ISBLANK(A2414),"",VLOOKUP(A2414,'Tabla de equipos'!$B$3:$D$107,3,FALSE))</f>
        <v/>
      </c>
      <c r="J2414" s="106" t="str">
        <f t="shared" si="37"/>
        <v/>
      </c>
    </row>
    <row r="2415" spans="5:10" x14ac:dyDescent="0.2">
      <c r="E2415" s="128" t="str">
        <f>IF(ISBLANK(A2415),"",VLOOKUP(A2415,'Tabla de equipos'!$B$3:$D$107,3,FALSE))</f>
        <v/>
      </c>
      <c r="J2415" s="106" t="str">
        <f t="shared" si="37"/>
        <v/>
      </c>
    </row>
    <row r="2416" spans="5:10" x14ac:dyDescent="0.2">
      <c r="E2416" s="128" t="str">
        <f>IF(ISBLANK(A2416),"",VLOOKUP(A2416,'Tabla de equipos'!$B$3:$D$107,3,FALSE))</f>
        <v/>
      </c>
      <c r="J2416" s="106" t="str">
        <f t="shared" si="37"/>
        <v/>
      </c>
    </row>
    <row r="2417" spans="5:10" x14ac:dyDescent="0.2">
      <c r="E2417" s="128" t="str">
        <f>IF(ISBLANK(A2417),"",VLOOKUP(A2417,'Tabla de equipos'!$B$3:$D$107,3,FALSE))</f>
        <v/>
      </c>
      <c r="J2417" s="106" t="str">
        <f t="shared" si="37"/>
        <v/>
      </c>
    </row>
    <row r="2418" spans="5:10" x14ac:dyDescent="0.2">
      <c r="E2418" s="128" t="str">
        <f>IF(ISBLANK(A2418),"",VLOOKUP(A2418,'Tabla de equipos'!$B$3:$D$107,3,FALSE))</f>
        <v/>
      </c>
      <c r="J2418" s="106" t="str">
        <f t="shared" si="37"/>
        <v/>
      </c>
    </row>
    <row r="2419" spans="5:10" x14ac:dyDescent="0.2">
      <c r="E2419" s="128" t="str">
        <f>IF(ISBLANK(A2419),"",VLOOKUP(A2419,'Tabla de equipos'!$B$3:$D$107,3,FALSE))</f>
        <v/>
      </c>
      <c r="J2419" s="106" t="str">
        <f t="shared" si="37"/>
        <v/>
      </c>
    </row>
    <row r="2420" spans="5:10" x14ac:dyDescent="0.2">
      <c r="E2420" s="128" t="str">
        <f>IF(ISBLANK(A2420),"",VLOOKUP(A2420,'Tabla de equipos'!$B$3:$D$107,3,FALSE))</f>
        <v/>
      </c>
      <c r="J2420" s="106" t="str">
        <f t="shared" si="37"/>
        <v/>
      </c>
    </row>
    <row r="2421" spans="5:10" x14ac:dyDescent="0.2">
      <c r="E2421" s="128" t="str">
        <f>IF(ISBLANK(A2421),"",VLOOKUP(A2421,'Tabla de equipos'!$B$3:$D$107,3,FALSE))</f>
        <v/>
      </c>
      <c r="J2421" s="106" t="str">
        <f t="shared" si="37"/>
        <v/>
      </c>
    </row>
    <row r="2422" spans="5:10" x14ac:dyDescent="0.2">
      <c r="E2422" s="128" t="str">
        <f>IF(ISBLANK(A2422),"",VLOOKUP(A2422,'Tabla de equipos'!$B$3:$D$107,3,FALSE))</f>
        <v/>
      </c>
      <c r="J2422" s="106" t="str">
        <f t="shared" si="37"/>
        <v/>
      </c>
    </row>
    <row r="2423" spans="5:10" x14ac:dyDescent="0.2">
      <c r="E2423" s="128" t="str">
        <f>IF(ISBLANK(A2423),"",VLOOKUP(A2423,'Tabla de equipos'!$B$3:$D$107,3,FALSE))</f>
        <v/>
      </c>
      <c r="J2423" s="106" t="str">
        <f t="shared" si="37"/>
        <v/>
      </c>
    </row>
    <row r="2424" spans="5:10" x14ac:dyDescent="0.2">
      <c r="E2424" s="128" t="str">
        <f>IF(ISBLANK(A2424),"",VLOOKUP(A2424,'Tabla de equipos'!$B$3:$D$107,3,FALSE))</f>
        <v/>
      </c>
      <c r="J2424" s="106" t="str">
        <f t="shared" si="37"/>
        <v/>
      </c>
    </row>
    <row r="2425" spans="5:10" x14ac:dyDescent="0.2">
      <c r="E2425" s="128" t="str">
        <f>IF(ISBLANK(A2425),"",VLOOKUP(A2425,'Tabla de equipos'!$B$3:$D$107,3,FALSE))</f>
        <v/>
      </c>
      <c r="J2425" s="106" t="str">
        <f t="shared" si="37"/>
        <v/>
      </c>
    </row>
    <row r="2426" spans="5:10" x14ac:dyDescent="0.2">
      <c r="E2426" s="128" t="str">
        <f>IF(ISBLANK(A2426),"",VLOOKUP(A2426,'Tabla de equipos'!$B$3:$D$107,3,FALSE))</f>
        <v/>
      </c>
      <c r="J2426" s="106" t="str">
        <f t="shared" si="37"/>
        <v/>
      </c>
    </row>
    <row r="2427" spans="5:10" x14ac:dyDescent="0.2">
      <c r="E2427" s="128" t="str">
        <f>IF(ISBLANK(A2427),"",VLOOKUP(A2427,'Tabla de equipos'!$B$3:$D$107,3,FALSE))</f>
        <v/>
      </c>
      <c r="J2427" s="106" t="str">
        <f t="shared" si="37"/>
        <v/>
      </c>
    </row>
    <row r="2428" spans="5:10" x14ac:dyDescent="0.2">
      <c r="E2428" s="128" t="str">
        <f>IF(ISBLANK(A2428),"",VLOOKUP(A2428,'Tabla de equipos'!$B$3:$D$107,3,FALSE))</f>
        <v/>
      </c>
      <c r="J2428" s="106" t="str">
        <f t="shared" si="37"/>
        <v/>
      </c>
    </row>
    <row r="2429" spans="5:10" x14ac:dyDescent="0.2">
      <c r="E2429" s="128" t="str">
        <f>IF(ISBLANK(A2429),"",VLOOKUP(A2429,'Tabla de equipos'!$B$3:$D$107,3,FALSE))</f>
        <v/>
      </c>
      <c r="J2429" s="106" t="str">
        <f t="shared" si="37"/>
        <v/>
      </c>
    </row>
    <row r="2430" spans="5:10" x14ac:dyDescent="0.2">
      <c r="E2430" s="128" t="str">
        <f>IF(ISBLANK(A2430),"",VLOOKUP(A2430,'Tabla de equipos'!$B$3:$D$107,3,FALSE))</f>
        <v/>
      </c>
      <c r="J2430" s="106" t="str">
        <f t="shared" si="37"/>
        <v/>
      </c>
    </row>
    <row r="2431" spans="5:10" x14ac:dyDescent="0.2">
      <c r="E2431" s="128" t="str">
        <f>IF(ISBLANK(A2431),"",VLOOKUP(A2431,'Tabla de equipos'!$B$3:$D$107,3,FALSE))</f>
        <v/>
      </c>
      <c r="J2431" s="106" t="str">
        <f t="shared" si="37"/>
        <v/>
      </c>
    </row>
    <row r="2432" spans="5:10" x14ac:dyDescent="0.2">
      <c r="E2432" s="128" t="str">
        <f>IF(ISBLANK(A2432),"",VLOOKUP(A2432,'Tabla de equipos'!$B$3:$D$107,3,FALSE))</f>
        <v/>
      </c>
      <c r="J2432" s="106" t="str">
        <f t="shared" si="37"/>
        <v/>
      </c>
    </row>
    <row r="2433" spans="5:10" x14ac:dyDescent="0.2">
      <c r="E2433" s="128" t="str">
        <f>IF(ISBLANK(A2433),"",VLOOKUP(A2433,'Tabla de equipos'!$B$3:$D$107,3,FALSE))</f>
        <v/>
      </c>
      <c r="J2433" s="106" t="str">
        <f t="shared" si="37"/>
        <v/>
      </c>
    </row>
    <row r="2434" spans="5:10" x14ac:dyDescent="0.2">
      <c r="E2434" s="128" t="str">
        <f>IF(ISBLANK(A2434),"",VLOOKUP(A2434,'Tabla de equipos'!$B$3:$D$107,3,FALSE))</f>
        <v/>
      </c>
      <c r="J2434" s="106" t="str">
        <f t="shared" si="37"/>
        <v/>
      </c>
    </row>
    <row r="2435" spans="5:10" x14ac:dyDescent="0.2">
      <c r="E2435" s="128" t="str">
        <f>IF(ISBLANK(A2435),"",VLOOKUP(A2435,'Tabla de equipos'!$B$3:$D$107,3,FALSE))</f>
        <v/>
      </c>
      <c r="J2435" s="106" t="str">
        <f t="shared" si="37"/>
        <v/>
      </c>
    </row>
    <row r="2436" spans="5:10" x14ac:dyDescent="0.2">
      <c r="E2436" s="128" t="str">
        <f>IF(ISBLANK(A2436),"",VLOOKUP(A2436,'Tabla de equipos'!$B$3:$D$107,3,FALSE))</f>
        <v/>
      </c>
      <c r="J2436" s="106" t="str">
        <f t="shared" si="37"/>
        <v/>
      </c>
    </row>
    <row r="2437" spans="5:10" x14ac:dyDescent="0.2">
      <c r="E2437" s="128" t="str">
        <f>IF(ISBLANK(A2437),"",VLOOKUP(A2437,'Tabla de equipos'!$B$3:$D$107,3,FALSE))</f>
        <v/>
      </c>
      <c r="J2437" s="106" t="str">
        <f t="shared" ref="J2437:J2500" si="38">IF(AND(A2437="",G2437=0),"",IF(AND(G2437&gt;0,A2437=""),"Falta elegir equipo/producto",IF(AND(A2437&lt;&gt;"",G2437=""),"falta incluir unidades",IF(AND(A2437&lt;&gt;"",G2437&gt;0,B2437=""),"Falta incluir Tipo de Exceptuación",IF(AND(A2437&lt;&gt;"",B2437&lt;&gt;"",C2437="",G2437&gt;0),"Falta Incluir Nombre del Beneficiario","No olvidar adjuntar factura de la exceptuación")))))</f>
        <v/>
      </c>
    </row>
    <row r="2438" spans="5:10" x14ac:dyDescent="0.2">
      <c r="E2438" s="128" t="str">
        <f>IF(ISBLANK(A2438),"",VLOOKUP(A2438,'Tabla de equipos'!$B$3:$D$107,3,FALSE))</f>
        <v/>
      </c>
      <c r="J2438" s="106" t="str">
        <f t="shared" si="38"/>
        <v/>
      </c>
    </row>
    <row r="2439" spans="5:10" x14ac:dyDescent="0.2">
      <c r="E2439" s="128" t="str">
        <f>IF(ISBLANK(A2439),"",VLOOKUP(A2439,'Tabla de equipos'!$B$3:$D$107,3,FALSE))</f>
        <v/>
      </c>
      <c r="J2439" s="106" t="str">
        <f t="shared" si="38"/>
        <v/>
      </c>
    </row>
    <row r="2440" spans="5:10" x14ac:dyDescent="0.2">
      <c r="E2440" s="128" t="str">
        <f>IF(ISBLANK(A2440),"",VLOOKUP(A2440,'Tabla de equipos'!$B$3:$D$107,3,FALSE))</f>
        <v/>
      </c>
      <c r="J2440" s="106" t="str">
        <f t="shared" si="38"/>
        <v/>
      </c>
    </row>
    <row r="2441" spans="5:10" x14ac:dyDescent="0.2">
      <c r="E2441" s="128" t="str">
        <f>IF(ISBLANK(A2441),"",VLOOKUP(A2441,'Tabla de equipos'!$B$3:$D$107,3,FALSE))</f>
        <v/>
      </c>
      <c r="J2441" s="106" t="str">
        <f t="shared" si="38"/>
        <v/>
      </c>
    </row>
    <row r="2442" spans="5:10" x14ac:dyDescent="0.2">
      <c r="E2442" s="128" t="str">
        <f>IF(ISBLANK(A2442),"",VLOOKUP(A2442,'Tabla de equipos'!$B$3:$D$107,3,FALSE))</f>
        <v/>
      </c>
      <c r="J2442" s="106" t="str">
        <f t="shared" si="38"/>
        <v/>
      </c>
    </row>
    <row r="2443" spans="5:10" x14ac:dyDescent="0.2">
      <c r="E2443" s="128" t="str">
        <f>IF(ISBLANK(A2443),"",VLOOKUP(A2443,'Tabla de equipos'!$B$3:$D$107,3,FALSE))</f>
        <v/>
      </c>
      <c r="J2443" s="106" t="str">
        <f t="shared" si="38"/>
        <v/>
      </c>
    </row>
    <row r="2444" spans="5:10" x14ac:dyDescent="0.2">
      <c r="E2444" s="128" t="str">
        <f>IF(ISBLANK(A2444),"",VLOOKUP(A2444,'Tabla de equipos'!$B$3:$D$107,3,FALSE))</f>
        <v/>
      </c>
      <c r="J2444" s="106" t="str">
        <f t="shared" si="38"/>
        <v/>
      </c>
    </row>
    <row r="2445" spans="5:10" x14ac:dyDescent="0.2">
      <c r="E2445" s="128" t="str">
        <f>IF(ISBLANK(A2445),"",VLOOKUP(A2445,'Tabla de equipos'!$B$3:$D$107,3,FALSE))</f>
        <v/>
      </c>
      <c r="J2445" s="106" t="str">
        <f t="shared" si="38"/>
        <v/>
      </c>
    </row>
    <row r="2446" spans="5:10" x14ac:dyDescent="0.2">
      <c r="E2446" s="128" t="str">
        <f>IF(ISBLANK(A2446),"",VLOOKUP(A2446,'Tabla de equipos'!$B$3:$D$107,3,FALSE))</f>
        <v/>
      </c>
      <c r="J2446" s="106" t="str">
        <f t="shared" si="38"/>
        <v/>
      </c>
    </row>
    <row r="2447" spans="5:10" x14ac:dyDescent="0.2">
      <c r="E2447" s="128" t="str">
        <f>IF(ISBLANK(A2447),"",VLOOKUP(A2447,'Tabla de equipos'!$B$3:$D$107,3,FALSE))</f>
        <v/>
      </c>
      <c r="J2447" s="106" t="str">
        <f t="shared" si="38"/>
        <v/>
      </c>
    </row>
    <row r="2448" spans="5:10" x14ac:dyDescent="0.2">
      <c r="E2448" s="128" t="str">
        <f>IF(ISBLANK(A2448),"",VLOOKUP(A2448,'Tabla de equipos'!$B$3:$D$107,3,FALSE))</f>
        <v/>
      </c>
      <c r="J2448" s="106" t="str">
        <f t="shared" si="38"/>
        <v/>
      </c>
    </row>
    <row r="2449" spans="5:10" x14ac:dyDescent="0.2">
      <c r="E2449" s="128" t="str">
        <f>IF(ISBLANK(A2449),"",VLOOKUP(A2449,'Tabla de equipos'!$B$3:$D$107,3,FALSE))</f>
        <v/>
      </c>
      <c r="J2449" s="106" t="str">
        <f t="shared" si="38"/>
        <v/>
      </c>
    </row>
    <row r="2450" spans="5:10" x14ac:dyDescent="0.2">
      <c r="E2450" s="128" t="str">
        <f>IF(ISBLANK(A2450),"",VLOOKUP(A2450,'Tabla de equipos'!$B$3:$D$107,3,FALSE))</f>
        <v/>
      </c>
      <c r="J2450" s="106" t="str">
        <f t="shared" si="38"/>
        <v/>
      </c>
    </row>
    <row r="2451" spans="5:10" x14ac:dyDescent="0.2">
      <c r="E2451" s="128" t="str">
        <f>IF(ISBLANK(A2451),"",VLOOKUP(A2451,'Tabla de equipos'!$B$3:$D$107,3,FALSE))</f>
        <v/>
      </c>
      <c r="J2451" s="106" t="str">
        <f t="shared" si="38"/>
        <v/>
      </c>
    </row>
    <row r="2452" spans="5:10" x14ac:dyDescent="0.2">
      <c r="E2452" s="128" t="str">
        <f>IF(ISBLANK(A2452),"",VLOOKUP(A2452,'Tabla de equipos'!$B$3:$D$107,3,FALSE))</f>
        <v/>
      </c>
      <c r="J2452" s="106" t="str">
        <f t="shared" si="38"/>
        <v/>
      </c>
    </row>
    <row r="2453" spans="5:10" x14ac:dyDescent="0.2">
      <c r="E2453" s="128" t="str">
        <f>IF(ISBLANK(A2453),"",VLOOKUP(A2453,'Tabla de equipos'!$B$3:$D$107,3,FALSE))</f>
        <v/>
      </c>
      <c r="J2453" s="106" t="str">
        <f t="shared" si="38"/>
        <v/>
      </c>
    </row>
    <row r="2454" spans="5:10" x14ac:dyDescent="0.2">
      <c r="E2454" s="128" t="str">
        <f>IF(ISBLANK(A2454),"",VLOOKUP(A2454,'Tabla de equipos'!$B$3:$D$107,3,FALSE))</f>
        <v/>
      </c>
      <c r="J2454" s="106" t="str">
        <f t="shared" si="38"/>
        <v/>
      </c>
    </row>
    <row r="2455" spans="5:10" x14ac:dyDescent="0.2">
      <c r="E2455" s="128" t="str">
        <f>IF(ISBLANK(A2455),"",VLOOKUP(A2455,'Tabla de equipos'!$B$3:$D$107,3,FALSE))</f>
        <v/>
      </c>
      <c r="J2455" s="106" t="str">
        <f t="shared" si="38"/>
        <v/>
      </c>
    </row>
    <row r="2456" spans="5:10" x14ac:dyDescent="0.2">
      <c r="E2456" s="128" t="str">
        <f>IF(ISBLANK(A2456),"",VLOOKUP(A2456,'Tabla de equipos'!$B$3:$D$107,3,FALSE))</f>
        <v/>
      </c>
      <c r="J2456" s="106" t="str">
        <f t="shared" si="38"/>
        <v/>
      </c>
    </row>
    <row r="2457" spans="5:10" x14ac:dyDescent="0.2">
      <c r="E2457" s="128" t="str">
        <f>IF(ISBLANK(A2457),"",VLOOKUP(A2457,'Tabla de equipos'!$B$3:$D$107,3,FALSE))</f>
        <v/>
      </c>
      <c r="J2457" s="106" t="str">
        <f t="shared" si="38"/>
        <v/>
      </c>
    </row>
    <row r="2458" spans="5:10" x14ac:dyDescent="0.2">
      <c r="E2458" s="128" t="str">
        <f>IF(ISBLANK(A2458),"",VLOOKUP(A2458,'Tabla de equipos'!$B$3:$D$107,3,FALSE))</f>
        <v/>
      </c>
      <c r="J2458" s="106" t="str">
        <f t="shared" si="38"/>
        <v/>
      </c>
    </row>
    <row r="2459" spans="5:10" x14ac:dyDescent="0.2">
      <c r="E2459" s="128" t="str">
        <f>IF(ISBLANK(A2459),"",VLOOKUP(A2459,'Tabla de equipos'!$B$3:$D$107,3,FALSE))</f>
        <v/>
      </c>
      <c r="J2459" s="106" t="str">
        <f t="shared" si="38"/>
        <v/>
      </c>
    </row>
    <row r="2460" spans="5:10" x14ac:dyDescent="0.2">
      <c r="E2460" s="128" t="str">
        <f>IF(ISBLANK(A2460),"",VLOOKUP(A2460,'Tabla de equipos'!$B$3:$D$107,3,FALSE))</f>
        <v/>
      </c>
      <c r="J2460" s="106" t="str">
        <f t="shared" si="38"/>
        <v/>
      </c>
    </row>
    <row r="2461" spans="5:10" x14ac:dyDescent="0.2">
      <c r="E2461" s="128" t="str">
        <f>IF(ISBLANK(A2461),"",VLOOKUP(A2461,'Tabla de equipos'!$B$3:$D$107,3,FALSE))</f>
        <v/>
      </c>
      <c r="J2461" s="106" t="str">
        <f t="shared" si="38"/>
        <v/>
      </c>
    </row>
    <row r="2462" spans="5:10" x14ac:dyDescent="0.2">
      <c r="E2462" s="128" t="str">
        <f>IF(ISBLANK(A2462),"",VLOOKUP(A2462,'Tabla de equipos'!$B$3:$D$107,3,FALSE))</f>
        <v/>
      </c>
      <c r="J2462" s="106" t="str">
        <f t="shared" si="38"/>
        <v/>
      </c>
    </row>
    <row r="2463" spans="5:10" x14ac:dyDescent="0.2">
      <c r="E2463" s="128" t="str">
        <f>IF(ISBLANK(A2463),"",VLOOKUP(A2463,'Tabla de equipos'!$B$3:$D$107,3,FALSE))</f>
        <v/>
      </c>
      <c r="J2463" s="106" t="str">
        <f t="shared" si="38"/>
        <v/>
      </c>
    </row>
    <row r="2464" spans="5:10" x14ac:dyDescent="0.2">
      <c r="E2464" s="128" t="str">
        <f>IF(ISBLANK(A2464),"",VLOOKUP(A2464,'Tabla de equipos'!$B$3:$D$107,3,FALSE))</f>
        <v/>
      </c>
      <c r="J2464" s="106" t="str">
        <f t="shared" si="38"/>
        <v/>
      </c>
    </row>
    <row r="2465" spans="5:10" x14ac:dyDescent="0.2">
      <c r="E2465" s="128" t="str">
        <f>IF(ISBLANK(A2465),"",VLOOKUP(A2465,'Tabla de equipos'!$B$3:$D$107,3,FALSE))</f>
        <v/>
      </c>
      <c r="J2465" s="106" t="str">
        <f t="shared" si="38"/>
        <v/>
      </c>
    </row>
    <row r="2466" spans="5:10" x14ac:dyDescent="0.2">
      <c r="E2466" s="128" t="str">
        <f>IF(ISBLANK(A2466),"",VLOOKUP(A2466,'Tabla de equipos'!$B$3:$D$107,3,FALSE))</f>
        <v/>
      </c>
      <c r="J2466" s="106" t="str">
        <f t="shared" si="38"/>
        <v/>
      </c>
    </row>
    <row r="2467" spans="5:10" x14ac:dyDescent="0.2">
      <c r="E2467" s="128" t="str">
        <f>IF(ISBLANK(A2467),"",VLOOKUP(A2467,'Tabla de equipos'!$B$3:$D$107,3,FALSE))</f>
        <v/>
      </c>
      <c r="J2467" s="106" t="str">
        <f t="shared" si="38"/>
        <v/>
      </c>
    </row>
    <row r="2468" spans="5:10" x14ac:dyDescent="0.2">
      <c r="E2468" s="128" t="str">
        <f>IF(ISBLANK(A2468),"",VLOOKUP(A2468,'Tabla de equipos'!$B$3:$D$107,3,FALSE))</f>
        <v/>
      </c>
      <c r="J2468" s="106" t="str">
        <f t="shared" si="38"/>
        <v/>
      </c>
    </row>
    <row r="2469" spans="5:10" x14ac:dyDescent="0.2">
      <c r="E2469" s="128" t="str">
        <f>IF(ISBLANK(A2469),"",VLOOKUP(A2469,'Tabla de equipos'!$B$3:$D$107,3,FALSE))</f>
        <v/>
      </c>
      <c r="J2469" s="106" t="str">
        <f t="shared" si="38"/>
        <v/>
      </c>
    </row>
    <row r="2470" spans="5:10" x14ac:dyDescent="0.2">
      <c r="E2470" s="128" t="str">
        <f>IF(ISBLANK(A2470),"",VLOOKUP(A2470,'Tabla de equipos'!$B$3:$D$107,3,FALSE))</f>
        <v/>
      </c>
      <c r="J2470" s="106" t="str">
        <f t="shared" si="38"/>
        <v/>
      </c>
    </row>
    <row r="2471" spans="5:10" x14ac:dyDescent="0.2">
      <c r="E2471" s="128" t="str">
        <f>IF(ISBLANK(A2471),"",VLOOKUP(A2471,'Tabla de equipos'!$B$3:$D$107,3,FALSE))</f>
        <v/>
      </c>
      <c r="J2471" s="106" t="str">
        <f t="shared" si="38"/>
        <v/>
      </c>
    </row>
    <row r="2472" spans="5:10" x14ac:dyDescent="0.2">
      <c r="E2472" s="128" t="str">
        <f>IF(ISBLANK(A2472),"",VLOOKUP(A2472,'Tabla de equipos'!$B$3:$D$107,3,FALSE))</f>
        <v/>
      </c>
      <c r="J2472" s="106" t="str">
        <f t="shared" si="38"/>
        <v/>
      </c>
    </row>
    <row r="2473" spans="5:10" x14ac:dyDescent="0.2">
      <c r="E2473" s="128" t="str">
        <f>IF(ISBLANK(A2473),"",VLOOKUP(A2473,'Tabla de equipos'!$B$3:$D$107,3,FALSE))</f>
        <v/>
      </c>
      <c r="J2473" s="106" t="str">
        <f t="shared" si="38"/>
        <v/>
      </c>
    </row>
    <row r="2474" spans="5:10" x14ac:dyDescent="0.2">
      <c r="E2474" s="128" t="str">
        <f>IF(ISBLANK(A2474),"",VLOOKUP(A2474,'Tabla de equipos'!$B$3:$D$107,3,FALSE))</f>
        <v/>
      </c>
      <c r="J2474" s="106" t="str">
        <f t="shared" si="38"/>
        <v/>
      </c>
    </row>
    <row r="2475" spans="5:10" x14ac:dyDescent="0.2">
      <c r="E2475" s="128" t="str">
        <f>IF(ISBLANK(A2475),"",VLOOKUP(A2475,'Tabla de equipos'!$B$3:$D$107,3,FALSE))</f>
        <v/>
      </c>
      <c r="J2475" s="106" t="str">
        <f t="shared" si="38"/>
        <v/>
      </c>
    </row>
    <row r="2476" spans="5:10" x14ac:dyDescent="0.2">
      <c r="E2476" s="128" t="str">
        <f>IF(ISBLANK(A2476),"",VLOOKUP(A2476,'Tabla de equipos'!$B$3:$D$107,3,FALSE))</f>
        <v/>
      </c>
      <c r="J2476" s="106" t="str">
        <f t="shared" si="38"/>
        <v/>
      </c>
    </row>
    <row r="2477" spans="5:10" x14ac:dyDescent="0.2">
      <c r="E2477" s="128" t="str">
        <f>IF(ISBLANK(A2477),"",VLOOKUP(A2477,'Tabla de equipos'!$B$3:$D$107,3,FALSE))</f>
        <v/>
      </c>
      <c r="J2477" s="106" t="str">
        <f t="shared" si="38"/>
        <v/>
      </c>
    </row>
    <row r="2478" spans="5:10" x14ac:dyDescent="0.2">
      <c r="E2478" s="128" t="str">
        <f>IF(ISBLANK(A2478),"",VLOOKUP(A2478,'Tabla de equipos'!$B$3:$D$107,3,FALSE))</f>
        <v/>
      </c>
      <c r="J2478" s="106" t="str">
        <f t="shared" si="38"/>
        <v/>
      </c>
    </row>
    <row r="2479" spans="5:10" x14ac:dyDescent="0.2">
      <c r="E2479" s="128" t="str">
        <f>IF(ISBLANK(A2479),"",VLOOKUP(A2479,'Tabla de equipos'!$B$3:$D$107,3,FALSE))</f>
        <v/>
      </c>
      <c r="J2479" s="106" t="str">
        <f t="shared" si="38"/>
        <v/>
      </c>
    </row>
    <row r="2480" spans="5:10" x14ac:dyDescent="0.2">
      <c r="E2480" s="128" t="str">
        <f>IF(ISBLANK(A2480),"",VLOOKUP(A2480,'Tabla de equipos'!$B$3:$D$107,3,FALSE))</f>
        <v/>
      </c>
      <c r="J2480" s="106" t="str">
        <f t="shared" si="38"/>
        <v/>
      </c>
    </row>
    <row r="2481" spans="5:10" x14ac:dyDescent="0.2">
      <c r="E2481" s="128" t="str">
        <f>IF(ISBLANK(A2481),"",VLOOKUP(A2481,'Tabla de equipos'!$B$3:$D$107,3,FALSE))</f>
        <v/>
      </c>
      <c r="J2481" s="106" t="str">
        <f t="shared" si="38"/>
        <v/>
      </c>
    </row>
    <row r="2482" spans="5:10" x14ac:dyDescent="0.2">
      <c r="E2482" s="128" t="str">
        <f>IF(ISBLANK(A2482),"",VLOOKUP(A2482,'Tabla de equipos'!$B$3:$D$107,3,FALSE))</f>
        <v/>
      </c>
      <c r="J2482" s="106" t="str">
        <f t="shared" si="38"/>
        <v/>
      </c>
    </row>
    <row r="2483" spans="5:10" x14ac:dyDescent="0.2">
      <c r="E2483" s="128" t="str">
        <f>IF(ISBLANK(A2483),"",VLOOKUP(A2483,'Tabla de equipos'!$B$3:$D$107,3,FALSE))</f>
        <v/>
      </c>
      <c r="J2483" s="106" t="str">
        <f t="shared" si="38"/>
        <v/>
      </c>
    </row>
    <row r="2484" spans="5:10" x14ac:dyDescent="0.2">
      <c r="E2484" s="128" t="str">
        <f>IF(ISBLANK(A2484),"",VLOOKUP(A2484,'Tabla de equipos'!$B$3:$D$107,3,FALSE))</f>
        <v/>
      </c>
      <c r="J2484" s="106" t="str">
        <f t="shared" si="38"/>
        <v/>
      </c>
    </row>
    <row r="2485" spans="5:10" x14ac:dyDescent="0.2">
      <c r="E2485" s="128" t="str">
        <f>IF(ISBLANK(A2485),"",VLOOKUP(A2485,'Tabla de equipos'!$B$3:$D$107,3,FALSE))</f>
        <v/>
      </c>
      <c r="J2485" s="106" t="str">
        <f t="shared" si="38"/>
        <v/>
      </c>
    </row>
    <row r="2486" spans="5:10" x14ac:dyDescent="0.2">
      <c r="E2486" s="128" t="str">
        <f>IF(ISBLANK(A2486),"",VLOOKUP(A2486,'Tabla de equipos'!$B$3:$D$107,3,FALSE))</f>
        <v/>
      </c>
      <c r="J2486" s="106" t="str">
        <f t="shared" si="38"/>
        <v/>
      </c>
    </row>
    <row r="2487" spans="5:10" x14ac:dyDescent="0.2">
      <c r="E2487" s="128" t="str">
        <f>IF(ISBLANK(A2487),"",VLOOKUP(A2487,'Tabla de equipos'!$B$3:$D$107,3,FALSE))</f>
        <v/>
      </c>
      <c r="J2487" s="106" t="str">
        <f t="shared" si="38"/>
        <v/>
      </c>
    </row>
    <row r="2488" spans="5:10" x14ac:dyDescent="0.2">
      <c r="E2488" s="128" t="str">
        <f>IF(ISBLANK(A2488),"",VLOOKUP(A2488,'Tabla de equipos'!$B$3:$D$107,3,FALSE))</f>
        <v/>
      </c>
      <c r="J2488" s="106" t="str">
        <f t="shared" si="38"/>
        <v/>
      </c>
    </row>
    <row r="2489" spans="5:10" x14ac:dyDescent="0.2">
      <c r="E2489" s="128" t="str">
        <f>IF(ISBLANK(A2489),"",VLOOKUP(A2489,'Tabla de equipos'!$B$3:$D$107,3,FALSE))</f>
        <v/>
      </c>
      <c r="J2489" s="106" t="str">
        <f t="shared" si="38"/>
        <v/>
      </c>
    </row>
    <row r="2490" spans="5:10" x14ac:dyDescent="0.2">
      <c r="E2490" s="128" t="str">
        <f>IF(ISBLANK(A2490),"",VLOOKUP(A2490,'Tabla de equipos'!$B$3:$D$107,3,FALSE))</f>
        <v/>
      </c>
      <c r="J2490" s="106" t="str">
        <f t="shared" si="38"/>
        <v/>
      </c>
    </row>
    <row r="2491" spans="5:10" x14ac:dyDescent="0.2">
      <c r="E2491" s="128" t="str">
        <f>IF(ISBLANK(A2491),"",VLOOKUP(A2491,'Tabla de equipos'!$B$3:$D$107,3,FALSE))</f>
        <v/>
      </c>
      <c r="J2491" s="106" t="str">
        <f t="shared" si="38"/>
        <v/>
      </c>
    </row>
    <row r="2492" spans="5:10" x14ac:dyDescent="0.2">
      <c r="E2492" s="128" t="str">
        <f>IF(ISBLANK(A2492),"",VLOOKUP(A2492,'Tabla de equipos'!$B$3:$D$107,3,FALSE))</f>
        <v/>
      </c>
      <c r="J2492" s="106" t="str">
        <f t="shared" si="38"/>
        <v/>
      </c>
    </row>
    <row r="2493" spans="5:10" x14ac:dyDescent="0.2">
      <c r="E2493" s="128" t="str">
        <f>IF(ISBLANK(A2493),"",VLOOKUP(A2493,'Tabla de equipos'!$B$3:$D$107,3,FALSE))</f>
        <v/>
      </c>
      <c r="J2493" s="106" t="str">
        <f t="shared" si="38"/>
        <v/>
      </c>
    </row>
    <row r="2494" spans="5:10" x14ac:dyDescent="0.2">
      <c r="E2494" s="128" t="str">
        <f>IF(ISBLANK(A2494),"",VLOOKUP(A2494,'Tabla de equipos'!$B$3:$D$107,3,FALSE))</f>
        <v/>
      </c>
      <c r="J2494" s="106" t="str">
        <f t="shared" si="38"/>
        <v/>
      </c>
    </row>
    <row r="2495" spans="5:10" x14ac:dyDescent="0.2">
      <c r="E2495" s="128" t="str">
        <f>IF(ISBLANK(A2495),"",VLOOKUP(A2495,'Tabla de equipos'!$B$3:$D$107,3,FALSE))</f>
        <v/>
      </c>
      <c r="J2495" s="106" t="str">
        <f t="shared" si="38"/>
        <v/>
      </c>
    </row>
    <row r="2496" spans="5:10" x14ac:dyDescent="0.2">
      <c r="E2496" s="128" t="str">
        <f>IF(ISBLANK(A2496),"",VLOOKUP(A2496,'Tabla de equipos'!$B$3:$D$107,3,FALSE))</f>
        <v/>
      </c>
      <c r="J2496" s="106" t="str">
        <f t="shared" si="38"/>
        <v/>
      </c>
    </row>
    <row r="2497" spans="5:10" x14ac:dyDescent="0.2">
      <c r="E2497" s="128" t="str">
        <f>IF(ISBLANK(A2497),"",VLOOKUP(A2497,'Tabla de equipos'!$B$3:$D$107,3,FALSE))</f>
        <v/>
      </c>
      <c r="J2497" s="106" t="str">
        <f t="shared" si="38"/>
        <v/>
      </c>
    </row>
    <row r="2498" spans="5:10" x14ac:dyDescent="0.2">
      <c r="E2498" s="128" t="str">
        <f>IF(ISBLANK(A2498),"",VLOOKUP(A2498,'Tabla de equipos'!$B$3:$D$107,3,FALSE))</f>
        <v/>
      </c>
      <c r="J2498" s="106" t="str">
        <f t="shared" si="38"/>
        <v/>
      </c>
    </row>
    <row r="2499" spans="5:10" x14ac:dyDescent="0.2">
      <c r="E2499" s="128" t="str">
        <f>IF(ISBLANK(A2499),"",VLOOKUP(A2499,'Tabla de equipos'!$B$3:$D$107,3,FALSE))</f>
        <v/>
      </c>
      <c r="J2499" s="106" t="str">
        <f t="shared" si="38"/>
        <v/>
      </c>
    </row>
    <row r="2500" spans="5:10" x14ac:dyDescent="0.2">
      <c r="E2500" s="128" t="str">
        <f>IF(ISBLANK(A2500),"",VLOOKUP(A2500,'Tabla de equipos'!$B$3:$D$107,3,FALSE))</f>
        <v/>
      </c>
      <c r="J2500" s="106" t="str">
        <f t="shared" si="38"/>
        <v/>
      </c>
    </row>
    <row r="2501" spans="5:10" x14ac:dyDescent="0.2">
      <c r="E2501" s="128" t="str">
        <f>IF(ISBLANK(A2501),"",VLOOKUP(A2501,'Tabla de equipos'!$B$3:$D$107,3,FALSE))</f>
        <v/>
      </c>
      <c r="J2501" s="106" t="str">
        <f t="shared" ref="J2501:J2564" si="39">IF(AND(A2501="",G2501=0),"",IF(AND(G2501&gt;0,A2501=""),"Falta elegir equipo/producto",IF(AND(A2501&lt;&gt;"",G2501=""),"falta incluir unidades",IF(AND(A2501&lt;&gt;"",G2501&gt;0,B2501=""),"Falta incluir Tipo de Exceptuación",IF(AND(A2501&lt;&gt;"",B2501&lt;&gt;"",C2501="",G2501&gt;0),"Falta Incluir Nombre del Beneficiario","No olvidar adjuntar factura de la exceptuación")))))</f>
        <v/>
      </c>
    </row>
    <row r="2502" spans="5:10" x14ac:dyDescent="0.2">
      <c r="E2502" s="128" t="str">
        <f>IF(ISBLANK(A2502),"",VLOOKUP(A2502,'Tabla de equipos'!$B$3:$D$107,3,FALSE))</f>
        <v/>
      </c>
      <c r="J2502" s="106" t="str">
        <f t="shared" si="39"/>
        <v/>
      </c>
    </row>
    <row r="2503" spans="5:10" x14ac:dyDescent="0.2">
      <c r="E2503" s="128" t="str">
        <f>IF(ISBLANK(A2503),"",VLOOKUP(A2503,'Tabla de equipos'!$B$3:$D$107,3,FALSE))</f>
        <v/>
      </c>
      <c r="J2503" s="106" t="str">
        <f t="shared" si="39"/>
        <v/>
      </c>
    </row>
    <row r="2504" spans="5:10" x14ac:dyDescent="0.2">
      <c r="E2504" s="128" t="str">
        <f>IF(ISBLANK(A2504),"",VLOOKUP(A2504,'Tabla de equipos'!$B$3:$D$107,3,FALSE))</f>
        <v/>
      </c>
      <c r="J2504" s="106" t="str">
        <f t="shared" si="39"/>
        <v/>
      </c>
    </row>
    <row r="2505" spans="5:10" x14ac:dyDescent="0.2">
      <c r="E2505" s="128" t="str">
        <f>IF(ISBLANK(A2505),"",VLOOKUP(A2505,'Tabla de equipos'!$B$3:$D$107,3,FALSE))</f>
        <v/>
      </c>
      <c r="J2505" s="106" t="str">
        <f t="shared" si="39"/>
        <v/>
      </c>
    </row>
    <row r="2506" spans="5:10" x14ac:dyDescent="0.2">
      <c r="E2506" s="128" t="str">
        <f>IF(ISBLANK(A2506),"",VLOOKUP(A2506,'Tabla de equipos'!$B$3:$D$107,3,FALSE))</f>
        <v/>
      </c>
      <c r="J2506" s="106" t="str">
        <f t="shared" si="39"/>
        <v/>
      </c>
    </row>
    <row r="2507" spans="5:10" x14ac:dyDescent="0.2">
      <c r="E2507" s="128" t="str">
        <f>IF(ISBLANK(A2507),"",VLOOKUP(A2507,'Tabla de equipos'!$B$3:$D$107,3,FALSE))</f>
        <v/>
      </c>
      <c r="J2507" s="106" t="str">
        <f t="shared" si="39"/>
        <v/>
      </c>
    </row>
    <row r="2508" spans="5:10" x14ac:dyDescent="0.2">
      <c r="E2508" s="128" t="str">
        <f>IF(ISBLANK(A2508),"",VLOOKUP(A2508,'Tabla de equipos'!$B$3:$D$107,3,FALSE))</f>
        <v/>
      </c>
      <c r="J2508" s="106" t="str">
        <f t="shared" si="39"/>
        <v/>
      </c>
    </row>
    <row r="2509" spans="5:10" x14ac:dyDescent="0.2">
      <c r="E2509" s="128" t="str">
        <f>IF(ISBLANK(A2509),"",VLOOKUP(A2509,'Tabla de equipos'!$B$3:$D$107,3,FALSE))</f>
        <v/>
      </c>
      <c r="J2509" s="106" t="str">
        <f t="shared" si="39"/>
        <v/>
      </c>
    </row>
    <row r="2510" spans="5:10" x14ac:dyDescent="0.2">
      <c r="E2510" s="128" t="str">
        <f>IF(ISBLANK(A2510),"",VLOOKUP(A2510,'Tabla de equipos'!$B$3:$D$107,3,FALSE))</f>
        <v/>
      </c>
      <c r="J2510" s="106" t="str">
        <f t="shared" si="39"/>
        <v/>
      </c>
    </row>
    <row r="2511" spans="5:10" x14ac:dyDescent="0.2">
      <c r="E2511" s="128" t="str">
        <f>IF(ISBLANK(A2511),"",VLOOKUP(A2511,'Tabla de equipos'!$B$3:$D$107,3,FALSE))</f>
        <v/>
      </c>
      <c r="J2511" s="106" t="str">
        <f t="shared" si="39"/>
        <v/>
      </c>
    </row>
    <row r="2512" spans="5:10" x14ac:dyDescent="0.2">
      <c r="E2512" s="128" t="str">
        <f>IF(ISBLANK(A2512),"",VLOOKUP(A2512,'Tabla de equipos'!$B$3:$D$107,3,FALSE))</f>
        <v/>
      </c>
      <c r="J2512" s="106" t="str">
        <f t="shared" si="39"/>
        <v/>
      </c>
    </row>
    <row r="2513" spans="5:10" x14ac:dyDescent="0.2">
      <c r="E2513" s="128" t="str">
        <f>IF(ISBLANK(A2513),"",VLOOKUP(A2513,'Tabla de equipos'!$B$3:$D$107,3,FALSE))</f>
        <v/>
      </c>
      <c r="J2513" s="106" t="str">
        <f t="shared" si="39"/>
        <v/>
      </c>
    </row>
    <row r="2514" spans="5:10" x14ac:dyDescent="0.2">
      <c r="E2514" s="128" t="str">
        <f>IF(ISBLANK(A2514),"",VLOOKUP(A2514,'Tabla de equipos'!$B$3:$D$107,3,FALSE))</f>
        <v/>
      </c>
      <c r="J2514" s="106" t="str">
        <f t="shared" si="39"/>
        <v/>
      </c>
    </row>
    <row r="2515" spans="5:10" x14ac:dyDescent="0.2">
      <c r="E2515" s="128" t="str">
        <f>IF(ISBLANK(A2515),"",VLOOKUP(A2515,'Tabla de equipos'!$B$3:$D$107,3,FALSE))</f>
        <v/>
      </c>
      <c r="J2515" s="106" t="str">
        <f t="shared" si="39"/>
        <v/>
      </c>
    </row>
    <row r="2516" spans="5:10" x14ac:dyDescent="0.2">
      <c r="E2516" s="128" t="str">
        <f>IF(ISBLANK(A2516),"",VLOOKUP(A2516,'Tabla de equipos'!$B$3:$D$107,3,FALSE))</f>
        <v/>
      </c>
      <c r="J2516" s="106" t="str">
        <f t="shared" si="39"/>
        <v/>
      </c>
    </row>
    <row r="2517" spans="5:10" x14ac:dyDescent="0.2">
      <c r="E2517" s="128" t="str">
        <f>IF(ISBLANK(A2517),"",VLOOKUP(A2517,'Tabla de equipos'!$B$3:$D$107,3,FALSE))</f>
        <v/>
      </c>
      <c r="J2517" s="106" t="str">
        <f t="shared" si="39"/>
        <v/>
      </c>
    </row>
    <row r="2518" spans="5:10" x14ac:dyDescent="0.2">
      <c r="E2518" s="128" t="str">
        <f>IF(ISBLANK(A2518),"",VLOOKUP(A2518,'Tabla de equipos'!$B$3:$D$107,3,FALSE))</f>
        <v/>
      </c>
      <c r="J2518" s="106" t="str">
        <f t="shared" si="39"/>
        <v/>
      </c>
    </row>
    <row r="2519" spans="5:10" x14ac:dyDescent="0.2">
      <c r="E2519" s="128" t="str">
        <f>IF(ISBLANK(A2519),"",VLOOKUP(A2519,'Tabla de equipos'!$B$3:$D$107,3,FALSE))</f>
        <v/>
      </c>
      <c r="J2519" s="106" t="str">
        <f t="shared" si="39"/>
        <v/>
      </c>
    </row>
    <row r="2520" spans="5:10" x14ac:dyDescent="0.2">
      <c r="E2520" s="128" t="str">
        <f>IF(ISBLANK(A2520),"",VLOOKUP(A2520,'Tabla de equipos'!$B$3:$D$107,3,FALSE))</f>
        <v/>
      </c>
      <c r="J2520" s="106" t="str">
        <f t="shared" si="39"/>
        <v/>
      </c>
    </row>
    <row r="2521" spans="5:10" x14ac:dyDescent="0.2">
      <c r="E2521" s="128" t="str">
        <f>IF(ISBLANK(A2521),"",VLOOKUP(A2521,'Tabla de equipos'!$B$3:$D$107,3,FALSE))</f>
        <v/>
      </c>
      <c r="J2521" s="106" t="str">
        <f t="shared" si="39"/>
        <v/>
      </c>
    </row>
    <row r="2522" spans="5:10" x14ac:dyDescent="0.2">
      <c r="E2522" s="128" t="str">
        <f>IF(ISBLANK(A2522),"",VLOOKUP(A2522,'Tabla de equipos'!$B$3:$D$107,3,FALSE))</f>
        <v/>
      </c>
      <c r="J2522" s="106" t="str">
        <f t="shared" si="39"/>
        <v/>
      </c>
    </row>
    <row r="2523" spans="5:10" x14ac:dyDescent="0.2">
      <c r="E2523" s="128" t="str">
        <f>IF(ISBLANK(A2523),"",VLOOKUP(A2523,'Tabla de equipos'!$B$3:$D$107,3,FALSE))</f>
        <v/>
      </c>
      <c r="J2523" s="106" t="str">
        <f t="shared" si="39"/>
        <v/>
      </c>
    </row>
    <row r="2524" spans="5:10" x14ac:dyDescent="0.2">
      <c r="E2524" s="128" t="str">
        <f>IF(ISBLANK(A2524),"",VLOOKUP(A2524,'Tabla de equipos'!$B$3:$D$107,3,FALSE))</f>
        <v/>
      </c>
      <c r="J2524" s="106" t="str">
        <f t="shared" si="39"/>
        <v/>
      </c>
    </row>
    <row r="2525" spans="5:10" x14ac:dyDescent="0.2">
      <c r="E2525" s="128" t="str">
        <f>IF(ISBLANK(A2525),"",VLOOKUP(A2525,'Tabla de equipos'!$B$3:$D$107,3,FALSE))</f>
        <v/>
      </c>
      <c r="J2525" s="106" t="str">
        <f t="shared" si="39"/>
        <v/>
      </c>
    </row>
    <row r="2526" spans="5:10" x14ac:dyDescent="0.2">
      <c r="E2526" s="128" t="str">
        <f>IF(ISBLANK(A2526),"",VLOOKUP(A2526,'Tabla de equipos'!$B$3:$D$107,3,FALSE))</f>
        <v/>
      </c>
      <c r="J2526" s="106" t="str">
        <f t="shared" si="39"/>
        <v/>
      </c>
    </row>
    <row r="2527" spans="5:10" x14ac:dyDescent="0.2">
      <c r="E2527" s="128" t="str">
        <f>IF(ISBLANK(A2527),"",VLOOKUP(A2527,'Tabla de equipos'!$B$3:$D$107,3,FALSE))</f>
        <v/>
      </c>
      <c r="J2527" s="106" t="str">
        <f t="shared" si="39"/>
        <v/>
      </c>
    </row>
    <row r="2528" spans="5:10" x14ac:dyDescent="0.2">
      <c r="E2528" s="128" t="str">
        <f>IF(ISBLANK(A2528),"",VLOOKUP(A2528,'Tabla de equipos'!$B$3:$D$107,3,FALSE))</f>
        <v/>
      </c>
      <c r="J2528" s="106" t="str">
        <f t="shared" si="39"/>
        <v/>
      </c>
    </row>
    <row r="2529" spans="5:10" x14ac:dyDescent="0.2">
      <c r="E2529" s="128" t="str">
        <f>IF(ISBLANK(A2529),"",VLOOKUP(A2529,'Tabla de equipos'!$B$3:$D$107,3,FALSE))</f>
        <v/>
      </c>
      <c r="J2529" s="106" t="str">
        <f t="shared" si="39"/>
        <v/>
      </c>
    </row>
    <row r="2530" spans="5:10" x14ac:dyDescent="0.2">
      <c r="E2530" s="128" t="str">
        <f>IF(ISBLANK(A2530),"",VLOOKUP(A2530,'Tabla de equipos'!$B$3:$D$107,3,FALSE))</f>
        <v/>
      </c>
      <c r="J2530" s="106" t="str">
        <f t="shared" si="39"/>
        <v/>
      </c>
    </row>
    <row r="2531" spans="5:10" x14ac:dyDescent="0.2">
      <c r="E2531" s="128" t="str">
        <f>IF(ISBLANK(A2531),"",VLOOKUP(A2531,'Tabla de equipos'!$B$3:$D$107,3,FALSE))</f>
        <v/>
      </c>
      <c r="J2531" s="106" t="str">
        <f t="shared" si="39"/>
        <v/>
      </c>
    </row>
    <row r="2532" spans="5:10" x14ac:dyDescent="0.2">
      <c r="E2532" s="128" t="str">
        <f>IF(ISBLANK(A2532),"",VLOOKUP(A2532,'Tabla de equipos'!$B$3:$D$107,3,FALSE))</f>
        <v/>
      </c>
      <c r="J2532" s="106" t="str">
        <f t="shared" si="39"/>
        <v/>
      </c>
    </row>
    <row r="2533" spans="5:10" x14ac:dyDescent="0.2">
      <c r="E2533" s="128" t="str">
        <f>IF(ISBLANK(A2533),"",VLOOKUP(A2533,'Tabla de equipos'!$B$3:$D$107,3,FALSE))</f>
        <v/>
      </c>
      <c r="J2533" s="106" t="str">
        <f t="shared" si="39"/>
        <v/>
      </c>
    </row>
    <row r="2534" spans="5:10" x14ac:dyDescent="0.2">
      <c r="E2534" s="128" t="str">
        <f>IF(ISBLANK(A2534),"",VLOOKUP(A2534,'Tabla de equipos'!$B$3:$D$107,3,FALSE))</f>
        <v/>
      </c>
      <c r="J2534" s="106" t="str">
        <f t="shared" si="39"/>
        <v/>
      </c>
    </row>
    <row r="2535" spans="5:10" x14ac:dyDescent="0.2">
      <c r="E2535" s="128" t="str">
        <f>IF(ISBLANK(A2535),"",VLOOKUP(A2535,'Tabla de equipos'!$B$3:$D$107,3,FALSE))</f>
        <v/>
      </c>
      <c r="J2535" s="106" t="str">
        <f t="shared" si="39"/>
        <v/>
      </c>
    </row>
    <row r="2536" spans="5:10" x14ac:dyDescent="0.2">
      <c r="E2536" s="128" t="str">
        <f>IF(ISBLANK(A2536),"",VLOOKUP(A2536,'Tabla de equipos'!$B$3:$D$107,3,FALSE))</f>
        <v/>
      </c>
      <c r="J2536" s="106" t="str">
        <f t="shared" si="39"/>
        <v/>
      </c>
    </row>
    <row r="2537" spans="5:10" x14ac:dyDescent="0.2">
      <c r="E2537" s="128" t="str">
        <f>IF(ISBLANK(A2537),"",VLOOKUP(A2537,'Tabla de equipos'!$B$3:$D$107,3,FALSE))</f>
        <v/>
      </c>
      <c r="J2537" s="106" t="str">
        <f t="shared" si="39"/>
        <v/>
      </c>
    </row>
    <row r="2538" spans="5:10" x14ac:dyDescent="0.2">
      <c r="E2538" s="128" t="str">
        <f>IF(ISBLANK(A2538),"",VLOOKUP(A2538,'Tabla de equipos'!$B$3:$D$107,3,FALSE))</f>
        <v/>
      </c>
      <c r="J2538" s="106" t="str">
        <f t="shared" si="39"/>
        <v/>
      </c>
    </row>
    <row r="2539" spans="5:10" x14ac:dyDescent="0.2">
      <c r="E2539" s="128" t="str">
        <f>IF(ISBLANK(A2539),"",VLOOKUP(A2539,'Tabla de equipos'!$B$3:$D$107,3,FALSE))</f>
        <v/>
      </c>
      <c r="J2539" s="106" t="str">
        <f t="shared" si="39"/>
        <v/>
      </c>
    </row>
    <row r="2540" spans="5:10" x14ac:dyDescent="0.2">
      <c r="E2540" s="128" t="str">
        <f>IF(ISBLANK(A2540),"",VLOOKUP(A2540,'Tabla de equipos'!$B$3:$D$107,3,FALSE))</f>
        <v/>
      </c>
      <c r="J2540" s="106" t="str">
        <f t="shared" si="39"/>
        <v/>
      </c>
    </row>
    <row r="2541" spans="5:10" x14ac:dyDescent="0.2">
      <c r="E2541" s="128" t="str">
        <f>IF(ISBLANK(A2541),"",VLOOKUP(A2541,'Tabla de equipos'!$B$3:$D$107,3,FALSE))</f>
        <v/>
      </c>
      <c r="J2541" s="106" t="str">
        <f t="shared" si="39"/>
        <v/>
      </c>
    </row>
    <row r="2542" spans="5:10" x14ac:dyDescent="0.2">
      <c r="E2542" s="128" t="str">
        <f>IF(ISBLANK(A2542),"",VLOOKUP(A2542,'Tabla de equipos'!$B$3:$D$107,3,FALSE))</f>
        <v/>
      </c>
      <c r="J2542" s="106" t="str">
        <f t="shared" si="39"/>
        <v/>
      </c>
    </row>
    <row r="2543" spans="5:10" x14ac:dyDescent="0.2">
      <c r="E2543" s="128" t="str">
        <f>IF(ISBLANK(A2543),"",VLOOKUP(A2543,'Tabla de equipos'!$B$3:$D$107,3,FALSE))</f>
        <v/>
      </c>
      <c r="J2543" s="106" t="str">
        <f t="shared" si="39"/>
        <v/>
      </c>
    </row>
    <row r="2544" spans="5:10" x14ac:dyDescent="0.2">
      <c r="E2544" s="128" t="str">
        <f>IF(ISBLANK(A2544),"",VLOOKUP(A2544,'Tabla de equipos'!$B$3:$D$107,3,FALSE))</f>
        <v/>
      </c>
      <c r="J2544" s="106" t="str">
        <f t="shared" si="39"/>
        <v/>
      </c>
    </row>
    <row r="2545" spans="5:10" x14ac:dyDescent="0.2">
      <c r="E2545" s="128" t="str">
        <f>IF(ISBLANK(A2545),"",VLOOKUP(A2545,'Tabla de equipos'!$B$3:$D$107,3,FALSE))</f>
        <v/>
      </c>
      <c r="J2545" s="106" t="str">
        <f t="shared" si="39"/>
        <v/>
      </c>
    </row>
    <row r="2546" spans="5:10" x14ac:dyDescent="0.2">
      <c r="E2546" s="128" t="str">
        <f>IF(ISBLANK(A2546),"",VLOOKUP(A2546,'Tabla de equipos'!$B$3:$D$107,3,FALSE))</f>
        <v/>
      </c>
      <c r="J2546" s="106" t="str">
        <f t="shared" si="39"/>
        <v/>
      </c>
    </row>
    <row r="2547" spans="5:10" x14ac:dyDescent="0.2">
      <c r="E2547" s="128" t="str">
        <f>IF(ISBLANK(A2547),"",VLOOKUP(A2547,'Tabla de equipos'!$B$3:$D$107,3,FALSE))</f>
        <v/>
      </c>
      <c r="J2547" s="106" t="str">
        <f t="shared" si="39"/>
        <v/>
      </c>
    </row>
    <row r="2548" spans="5:10" x14ac:dyDescent="0.2">
      <c r="E2548" s="128" t="str">
        <f>IF(ISBLANK(A2548),"",VLOOKUP(A2548,'Tabla de equipos'!$B$3:$D$107,3,FALSE))</f>
        <v/>
      </c>
      <c r="J2548" s="106" t="str">
        <f t="shared" si="39"/>
        <v/>
      </c>
    </row>
    <row r="2549" spans="5:10" x14ac:dyDescent="0.2">
      <c r="E2549" s="128" t="str">
        <f>IF(ISBLANK(A2549),"",VLOOKUP(A2549,'Tabla de equipos'!$B$3:$D$107,3,FALSE))</f>
        <v/>
      </c>
      <c r="J2549" s="106" t="str">
        <f t="shared" si="39"/>
        <v/>
      </c>
    </row>
    <row r="2550" spans="5:10" x14ac:dyDescent="0.2">
      <c r="E2550" s="128" t="str">
        <f>IF(ISBLANK(A2550),"",VLOOKUP(A2550,'Tabla de equipos'!$B$3:$D$107,3,FALSE))</f>
        <v/>
      </c>
      <c r="J2550" s="106" t="str">
        <f t="shared" si="39"/>
        <v/>
      </c>
    </row>
    <row r="2551" spans="5:10" x14ac:dyDescent="0.2">
      <c r="E2551" s="128" t="str">
        <f>IF(ISBLANK(A2551),"",VLOOKUP(A2551,'Tabla de equipos'!$B$3:$D$107,3,FALSE))</f>
        <v/>
      </c>
      <c r="J2551" s="106" t="str">
        <f t="shared" si="39"/>
        <v/>
      </c>
    </row>
    <row r="2552" spans="5:10" x14ac:dyDescent="0.2">
      <c r="E2552" s="128" t="str">
        <f>IF(ISBLANK(A2552),"",VLOOKUP(A2552,'Tabla de equipos'!$B$3:$D$107,3,FALSE))</f>
        <v/>
      </c>
      <c r="J2552" s="106" t="str">
        <f t="shared" si="39"/>
        <v/>
      </c>
    </row>
    <row r="2553" spans="5:10" x14ac:dyDescent="0.2">
      <c r="E2553" s="128" t="str">
        <f>IF(ISBLANK(A2553),"",VLOOKUP(A2553,'Tabla de equipos'!$B$3:$D$107,3,FALSE))</f>
        <v/>
      </c>
      <c r="J2553" s="106" t="str">
        <f t="shared" si="39"/>
        <v/>
      </c>
    </row>
    <row r="2554" spans="5:10" x14ac:dyDescent="0.2">
      <c r="E2554" s="128" t="str">
        <f>IF(ISBLANK(A2554),"",VLOOKUP(A2554,'Tabla de equipos'!$B$3:$D$107,3,FALSE))</f>
        <v/>
      </c>
      <c r="J2554" s="106" t="str">
        <f t="shared" si="39"/>
        <v/>
      </c>
    </row>
    <row r="2555" spans="5:10" x14ac:dyDescent="0.2">
      <c r="E2555" s="128" t="str">
        <f>IF(ISBLANK(A2555),"",VLOOKUP(A2555,'Tabla de equipos'!$B$3:$D$107,3,FALSE))</f>
        <v/>
      </c>
      <c r="J2555" s="106" t="str">
        <f t="shared" si="39"/>
        <v/>
      </c>
    </row>
    <row r="2556" spans="5:10" x14ac:dyDescent="0.2">
      <c r="E2556" s="128" t="str">
        <f>IF(ISBLANK(A2556),"",VLOOKUP(A2556,'Tabla de equipos'!$B$3:$D$107,3,FALSE))</f>
        <v/>
      </c>
      <c r="J2556" s="106" t="str">
        <f t="shared" si="39"/>
        <v/>
      </c>
    </row>
    <row r="2557" spans="5:10" x14ac:dyDescent="0.2">
      <c r="E2557" s="128" t="str">
        <f>IF(ISBLANK(A2557),"",VLOOKUP(A2557,'Tabla de equipos'!$B$3:$D$107,3,FALSE))</f>
        <v/>
      </c>
      <c r="J2557" s="106" t="str">
        <f t="shared" si="39"/>
        <v/>
      </c>
    </row>
    <row r="2558" spans="5:10" x14ac:dyDescent="0.2">
      <c r="E2558" s="128" t="str">
        <f>IF(ISBLANK(A2558),"",VLOOKUP(A2558,'Tabla de equipos'!$B$3:$D$107,3,FALSE))</f>
        <v/>
      </c>
      <c r="J2558" s="106" t="str">
        <f t="shared" si="39"/>
        <v/>
      </c>
    </row>
    <row r="2559" spans="5:10" x14ac:dyDescent="0.2">
      <c r="E2559" s="128" t="str">
        <f>IF(ISBLANK(A2559),"",VLOOKUP(A2559,'Tabla de equipos'!$B$3:$D$107,3,FALSE))</f>
        <v/>
      </c>
      <c r="J2559" s="106" t="str">
        <f t="shared" si="39"/>
        <v/>
      </c>
    </row>
    <row r="2560" spans="5:10" x14ac:dyDescent="0.2">
      <c r="E2560" s="128" t="str">
        <f>IF(ISBLANK(A2560),"",VLOOKUP(A2560,'Tabla de equipos'!$B$3:$D$107,3,FALSE))</f>
        <v/>
      </c>
      <c r="J2560" s="106" t="str">
        <f t="shared" si="39"/>
        <v/>
      </c>
    </row>
    <row r="2561" spans="5:10" x14ac:dyDescent="0.2">
      <c r="E2561" s="128" t="str">
        <f>IF(ISBLANK(A2561),"",VLOOKUP(A2561,'Tabla de equipos'!$B$3:$D$107,3,FALSE))</f>
        <v/>
      </c>
      <c r="J2561" s="106" t="str">
        <f t="shared" si="39"/>
        <v/>
      </c>
    </row>
    <row r="2562" spans="5:10" x14ac:dyDescent="0.2">
      <c r="E2562" s="128" t="str">
        <f>IF(ISBLANK(A2562),"",VLOOKUP(A2562,'Tabla de equipos'!$B$3:$D$107,3,FALSE))</f>
        <v/>
      </c>
      <c r="J2562" s="106" t="str">
        <f t="shared" si="39"/>
        <v/>
      </c>
    </row>
    <row r="2563" spans="5:10" x14ac:dyDescent="0.2">
      <c r="E2563" s="128" t="str">
        <f>IF(ISBLANK(A2563),"",VLOOKUP(A2563,'Tabla de equipos'!$B$3:$D$107,3,FALSE))</f>
        <v/>
      </c>
      <c r="J2563" s="106" t="str">
        <f t="shared" si="39"/>
        <v/>
      </c>
    </row>
    <row r="2564" spans="5:10" x14ac:dyDescent="0.2">
      <c r="E2564" s="128" t="str">
        <f>IF(ISBLANK(A2564),"",VLOOKUP(A2564,'Tabla de equipos'!$B$3:$D$107,3,FALSE))</f>
        <v/>
      </c>
      <c r="J2564" s="106" t="str">
        <f t="shared" si="39"/>
        <v/>
      </c>
    </row>
    <row r="2565" spans="5:10" x14ac:dyDescent="0.2">
      <c r="E2565" s="128" t="str">
        <f>IF(ISBLANK(A2565),"",VLOOKUP(A2565,'Tabla de equipos'!$B$3:$D$107,3,FALSE))</f>
        <v/>
      </c>
      <c r="J2565" s="106" t="str">
        <f t="shared" ref="J2565:J2628" si="40">IF(AND(A2565="",G2565=0),"",IF(AND(G2565&gt;0,A2565=""),"Falta elegir equipo/producto",IF(AND(A2565&lt;&gt;"",G2565=""),"falta incluir unidades",IF(AND(A2565&lt;&gt;"",G2565&gt;0,B2565=""),"Falta incluir Tipo de Exceptuación",IF(AND(A2565&lt;&gt;"",B2565&lt;&gt;"",C2565="",G2565&gt;0),"Falta Incluir Nombre del Beneficiario","No olvidar adjuntar factura de la exceptuación")))))</f>
        <v/>
      </c>
    </row>
    <row r="2566" spans="5:10" x14ac:dyDescent="0.2">
      <c r="E2566" s="128" t="str">
        <f>IF(ISBLANK(A2566),"",VLOOKUP(A2566,'Tabla de equipos'!$B$3:$D$107,3,FALSE))</f>
        <v/>
      </c>
      <c r="J2566" s="106" t="str">
        <f t="shared" si="40"/>
        <v/>
      </c>
    </row>
    <row r="2567" spans="5:10" x14ac:dyDescent="0.2">
      <c r="E2567" s="128" t="str">
        <f>IF(ISBLANK(A2567),"",VLOOKUP(A2567,'Tabla de equipos'!$B$3:$D$107,3,FALSE))</f>
        <v/>
      </c>
      <c r="J2567" s="106" t="str">
        <f t="shared" si="40"/>
        <v/>
      </c>
    </row>
    <row r="2568" spans="5:10" x14ac:dyDescent="0.2">
      <c r="E2568" s="128" t="str">
        <f>IF(ISBLANK(A2568),"",VLOOKUP(A2568,'Tabla de equipos'!$B$3:$D$107,3,FALSE))</f>
        <v/>
      </c>
      <c r="J2568" s="106" t="str">
        <f t="shared" si="40"/>
        <v/>
      </c>
    </row>
    <row r="2569" spans="5:10" x14ac:dyDescent="0.2">
      <c r="E2569" s="128" t="str">
        <f>IF(ISBLANK(A2569),"",VLOOKUP(A2569,'Tabla de equipos'!$B$3:$D$107,3,FALSE))</f>
        <v/>
      </c>
      <c r="J2569" s="106" t="str">
        <f t="shared" si="40"/>
        <v/>
      </c>
    </row>
    <row r="2570" spans="5:10" x14ac:dyDescent="0.2">
      <c r="E2570" s="128" t="str">
        <f>IF(ISBLANK(A2570),"",VLOOKUP(A2570,'Tabla de equipos'!$B$3:$D$107,3,FALSE))</f>
        <v/>
      </c>
      <c r="J2570" s="106" t="str">
        <f t="shared" si="40"/>
        <v/>
      </c>
    </row>
    <row r="2571" spans="5:10" x14ac:dyDescent="0.2">
      <c r="E2571" s="128" t="str">
        <f>IF(ISBLANK(A2571),"",VLOOKUP(A2571,'Tabla de equipos'!$B$3:$D$107,3,FALSE))</f>
        <v/>
      </c>
      <c r="J2571" s="106" t="str">
        <f t="shared" si="40"/>
        <v/>
      </c>
    </row>
    <row r="2572" spans="5:10" x14ac:dyDescent="0.2">
      <c r="E2572" s="128" t="str">
        <f>IF(ISBLANK(A2572),"",VLOOKUP(A2572,'Tabla de equipos'!$B$3:$D$107,3,FALSE))</f>
        <v/>
      </c>
      <c r="J2572" s="106" t="str">
        <f t="shared" si="40"/>
        <v/>
      </c>
    </row>
    <row r="2573" spans="5:10" x14ac:dyDescent="0.2">
      <c r="E2573" s="128" t="str">
        <f>IF(ISBLANK(A2573),"",VLOOKUP(A2573,'Tabla de equipos'!$B$3:$D$107,3,FALSE))</f>
        <v/>
      </c>
      <c r="J2573" s="106" t="str">
        <f t="shared" si="40"/>
        <v/>
      </c>
    </row>
    <row r="2574" spans="5:10" x14ac:dyDescent="0.2">
      <c r="E2574" s="128" t="str">
        <f>IF(ISBLANK(A2574),"",VLOOKUP(A2574,'Tabla de equipos'!$B$3:$D$107,3,FALSE))</f>
        <v/>
      </c>
      <c r="J2574" s="106" t="str">
        <f t="shared" si="40"/>
        <v/>
      </c>
    </row>
    <row r="2575" spans="5:10" x14ac:dyDescent="0.2">
      <c r="E2575" s="128" t="str">
        <f>IF(ISBLANK(A2575),"",VLOOKUP(A2575,'Tabla de equipos'!$B$3:$D$107,3,FALSE))</f>
        <v/>
      </c>
      <c r="J2575" s="106" t="str">
        <f t="shared" si="40"/>
        <v/>
      </c>
    </row>
    <row r="2576" spans="5:10" x14ac:dyDescent="0.2">
      <c r="E2576" s="128" t="str">
        <f>IF(ISBLANK(A2576),"",VLOOKUP(A2576,'Tabla de equipos'!$B$3:$D$107,3,FALSE))</f>
        <v/>
      </c>
      <c r="J2576" s="106" t="str">
        <f t="shared" si="40"/>
        <v/>
      </c>
    </row>
    <row r="2577" spans="5:10" x14ac:dyDescent="0.2">
      <c r="E2577" s="128" t="str">
        <f>IF(ISBLANK(A2577),"",VLOOKUP(A2577,'Tabla de equipos'!$B$3:$D$107,3,FALSE))</f>
        <v/>
      </c>
      <c r="J2577" s="106" t="str">
        <f t="shared" si="40"/>
        <v/>
      </c>
    </row>
    <row r="2578" spans="5:10" x14ac:dyDescent="0.2">
      <c r="E2578" s="128" t="str">
        <f>IF(ISBLANK(A2578),"",VLOOKUP(A2578,'Tabla de equipos'!$B$3:$D$107,3,FALSE))</f>
        <v/>
      </c>
      <c r="J2578" s="106" t="str">
        <f t="shared" si="40"/>
        <v/>
      </c>
    </row>
    <row r="2579" spans="5:10" x14ac:dyDescent="0.2">
      <c r="E2579" s="128" t="str">
        <f>IF(ISBLANK(A2579),"",VLOOKUP(A2579,'Tabla de equipos'!$B$3:$D$107,3,FALSE))</f>
        <v/>
      </c>
      <c r="J2579" s="106" t="str">
        <f t="shared" si="40"/>
        <v/>
      </c>
    </row>
    <row r="2580" spans="5:10" x14ac:dyDescent="0.2">
      <c r="E2580" s="128" t="str">
        <f>IF(ISBLANK(A2580),"",VLOOKUP(A2580,'Tabla de equipos'!$B$3:$D$107,3,FALSE))</f>
        <v/>
      </c>
      <c r="J2580" s="106" t="str">
        <f t="shared" si="40"/>
        <v/>
      </c>
    </row>
    <row r="2581" spans="5:10" x14ac:dyDescent="0.2">
      <c r="E2581" s="128" t="str">
        <f>IF(ISBLANK(A2581),"",VLOOKUP(A2581,'Tabla de equipos'!$B$3:$D$107,3,FALSE))</f>
        <v/>
      </c>
      <c r="J2581" s="106" t="str">
        <f t="shared" si="40"/>
        <v/>
      </c>
    </row>
    <row r="2582" spans="5:10" x14ac:dyDescent="0.2">
      <c r="E2582" s="128" t="str">
        <f>IF(ISBLANK(A2582),"",VLOOKUP(A2582,'Tabla de equipos'!$B$3:$D$107,3,FALSE))</f>
        <v/>
      </c>
      <c r="J2582" s="106" t="str">
        <f t="shared" si="40"/>
        <v/>
      </c>
    </row>
    <row r="2583" spans="5:10" x14ac:dyDescent="0.2">
      <c r="E2583" s="128" t="str">
        <f>IF(ISBLANK(A2583),"",VLOOKUP(A2583,'Tabla de equipos'!$B$3:$D$107,3,FALSE))</f>
        <v/>
      </c>
      <c r="J2583" s="106" t="str">
        <f t="shared" si="40"/>
        <v/>
      </c>
    </row>
    <row r="2584" spans="5:10" x14ac:dyDescent="0.2">
      <c r="E2584" s="128" t="str">
        <f>IF(ISBLANK(A2584),"",VLOOKUP(A2584,'Tabla de equipos'!$B$3:$D$107,3,FALSE))</f>
        <v/>
      </c>
      <c r="J2584" s="106" t="str">
        <f t="shared" si="40"/>
        <v/>
      </c>
    </row>
    <row r="2585" spans="5:10" x14ac:dyDescent="0.2">
      <c r="E2585" s="128" t="str">
        <f>IF(ISBLANK(A2585),"",VLOOKUP(A2585,'Tabla de equipos'!$B$3:$D$107,3,FALSE))</f>
        <v/>
      </c>
      <c r="J2585" s="106" t="str">
        <f t="shared" si="40"/>
        <v/>
      </c>
    </row>
    <row r="2586" spans="5:10" x14ac:dyDescent="0.2">
      <c r="E2586" s="128" t="str">
        <f>IF(ISBLANK(A2586),"",VLOOKUP(A2586,'Tabla de equipos'!$B$3:$D$107,3,FALSE))</f>
        <v/>
      </c>
      <c r="J2586" s="106" t="str">
        <f t="shared" si="40"/>
        <v/>
      </c>
    </row>
    <row r="2587" spans="5:10" x14ac:dyDescent="0.2">
      <c r="E2587" s="128" t="str">
        <f>IF(ISBLANK(A2587),"",VLOOKUP(A2587,'Tabla de equipos'!$B$3:$D$107,3,FALSE))</f>
        <v/>
      </c>
      <c r="J2587" s="106" t="str">
        <f t="shared" si="40"/>
        <v/>
      </c>
    </row>
    <row r="2588" spans="5:10" x14ac:dyDescent="0.2">
      <c r="E2588" s="128" t="str">
        <f>IF(ISBLANK(A2588),"",VLOOKUP(A2588,'Tabla de equipos'!$B$3:$D$107,3,FALSE))</f>
        <v/>
      </c>
      <c r="J2588" s="106" t="str">
        <f t="shared" si="40"/>
        <v/>
      </c>
    </row>
    <row r="2589" spans="5:10" x14ac:dyDescent="0.2">
      <c r="E2589" s="128" t="str">
        <f>IF(ISBLANK(A2589),"",VLOOKUP(A2589,'Tabla de equipos'!$B$3:$D$107,3,FALSE))</f>
        <v/>
      </c>
      <c r="J2589" s="106" t="str">
        <f t="shared" si="40"/>
        <v/>
      </c>
    </row>
    <row r="2590" spans="5:10" x14ac:dyDescent="0.2">
      <c r="E2590" s="128" t="str">
        <f>IF(ISBLANK(A2590),"",VLOOKUP(A2590,'Tabla de equipos'!$B$3:$D$107,3,FALSE))</f>
        <v/>
      </c>
      <c r="J2590" s="106" t="str">
        <f t="shared" si="40"/>
        <v/>
      </c>
    </row>
    <row r="2591" spans="5:10" x14ac:dyDescent="0.2">
      <c r="E2591" s="128" t="str">
        <f>IF(ISBLANK(A2591),"",VLOOKUP(A2591,'Tabla de equipos'!$B$3:$D$107,3,FALSE))</f>
        <v/>
      </c>
      <c r="J2591" s="106" t="str">
        <f t="shared" si="40"/>
        <v/>
      </c>
    </row>
    <row r="2592" spans="5:10" x14ac:dyDescent="0.2">
      <c r="E2592" s="128" t="str">
        <f>IF(ISBLANK(A2592),"",VLOOKUP(A2592,'Tabla de equipos'!$B$3:$D$107,3,FALSE))</f>
        <v/>
      </c>
      <c r="J2592" s="106" t="str">
        <f t="shared" si="40"/>
        <v/>
      </c>
    </row>
    <row r="2593" spans="5:10" x14ac:dyDescent="0.2">
      <c r="E2593" s="128" t="str">
        <f>IF(ISBLANK(A2593),"",VLOOKUP(A2593,'Tabla de equipos'!$B$3:$D$107,3,FALSE))</f>
        <v/>
      </c>
      <c r="J2593" s="106" t="str">
        <f t="shared" si="40"/>
        <v/>
      </c>
    </row>
    <row r="2594" spans="5:10" x14ac:dyDescent="0.2">
      <c r="E2594" s="128" t="str">
        <f>IF(ISBLANK(A2594),"",VLOOKUP(A2594,'Tabla de equipos'!$B$3:$D$107,3,FALSE))</f>
        <v/>
      </c>
      <c r="J2594" s="106" t="str">
        <f t="shared" si="40"/>
        <v/>
      </c>
    </row>
    <row r="2595" spans="5:10" x14ac:dyDescent="0.2">
      <c r="E2595" s="128" t="str">
        <f>IF(ISBLANK(A2595),"",VLOOKUP(A2595,'Tabla de equipos'!$B$3:$D$107,3,FALSE))</f>
        <v/>
      </c>
      <c r="J2595" s="106" t="str">
        <f t="shared" si="40"/>
        <v/>
      </c>
    </row>
    <row r="2596" spans="5:10" x14ac:dyDescent="0.2">
      <c r="E2596" s="128" t="str">
        <f>IF(ISBLANK(A2596),"",VLOOKUP(A2596,'Tabla de equipos'!$B$3:$D$107,3,FALSE))</f>
        <v/>
      </c>
      <c r="J2596" s="106" t="str">
        <f t="shared" si="40"/>
        <v/>
      </c>
    </row>
    <row r="2597" spans="5:10" x14ac:dyDescent="0.2">
      <c r="E2597" s="128" t="str">
        <f>IF(ISBLANK(A2597),"",VLOOKUP(A2597,'Tabla de equipos'!$B$3:$D$107,3,FALSE))</f>
        <v/>
      </c>
      <c r="J2597" s="106" t="str">
        <f t="shared" si="40"/>
        <v/>
      </c>
    </row>
    <row r="2598" spans="5:10" x14ac:dyDescent="0.2">
      <c r="E2598" s="128" t="str">
        <f>IF(ISBLANK(A2598),"",VLOOKUP(A2598,'Tabla de equipos'!$B$3:$D$107,3,FALSE))</f>
        <v/>
      </c>
      <c r="J2598" s="106" t="str">
        <f t="shared" si="40"/>
        <v/>
      </c>
    </row>
    <row r="2599" spans="5:10" x14ac:dyDescent="0.2">
      <c r="E2599" s="128" t="str">
        <f>IF(ISBLANK(A2599),"",VLOOKUP(A2599,'Tabla de equipos'!$B$3:$D$107,3,FALSE))</f>
        <v/>
      </c>
      <c r="J2599" s="106" t="str">
        <f t="shared" si="40"/>
        <v/>
      </c>
    </row>
    <row r="2600" spans="5:10" x14ac:dyDescent="0.2">
      <c r="E2600" s="128" t="str">
        <f>IF(ISBLANK(A2600),"",VLOOKUP(A2600,'Tabla de equipos'!$B$3:$D$107,3,FALSE))</f>
        <v/>
      </c>
      <c r="J2600" s="106" t="str">
        <f t="shared" si="40"/>
        <v/>
      </c>
    </row>
    <row r="2601" spans="5:10" x14ac:dyDescent="0.2">
      <c r="E2601" s="128" t="str">
        <f>IF(ISBLANK(A2601),"",VLOOKUP(A2601,'Tabla de equipos'!$B$3:$D$107,3,FALSE))</f>
        <v/>
      </c>
      <c r="J2601" s="106" t="str">
        <f t="shared" si="40"/>
        <v/>
      </c>
    </row>
    <row r="2602" spans="5:10" x14ac:dyDescent="0.2">
      <c r="E2602" s="128" t="str">
        <f>IF(ISBLANK(A2602),"",VLOOKUP(A2602,'Tabla de equipos'!$B$3:$D$107,3,FALSE))</f>
        <v/>
      </c>
      <c r="J2602" s="106" t="str">
        <f t="shared" si="40"/>
        <v/>
      </c>
    </row>
    <row r="2603" spans="5:10" x14ac:dyDescent="0.2">
      <c r="E2603" s="128" t="str">
        <f>IF(ISBLANK(A2603),"",VLOOKUP(A2603,'Tabla de equipos'!$B$3:$D$107,3,FALSE))</f>
        <v/>
      </c>
      <c r="J2603" s="106" t="str">
        <f t="shared" si="40"/>
        <v/>
      </c>
    </row>
    <row r="2604" spans="5:10" x14ac:dyDescent="0.2">
      <c r="E2604" s="128" t="str">
        <f>IF(ISBLANK(A2604),"",VLOOKUP(A2604,'Tabla de equipos'!$B$3:$D$107,3,FALSE))</f>
        <v/>
      </c>
      <c r="J2604" s="106" t="str">
        <f t="shared" si="40"/>
        <v/>
      </c>
    </row>
    <row r="2605" spans="5:10" x14ac:dyDescent="0.2">
      <c r="E2605" s="128" t="str">
        <f>IF(ISBLANK(A2605),"",VLOOKUP(A2605,'Tabla de equipos'!$B$3:$D$107,3,FALSE))</f>
        <v/>
      </c>
      <c r="J2605" s="106" t="str">
        <f t="shared" si="40"/>
        <v/>
      </c>
    </row>
    <row r="2606" spans="5:10" x14ac:dyDescent="0.2">
      <c r="E2606" s="128" t="str">
        <f>IF(ISBLANK(A2606),"",VLOOKUP(A2606,'Tabla de equipos'!$B$3:$D$107,3,FALSE))</f>
        <v/>
      </c>
      <c r="J2606" s="106" t="str">
        <f t="shared" si="40"/>
        <v/>
      </c>
    </row>
    <row r="2607" spans="5:10" x14ac:dyDescent="0.2">
      <c r="E2607" s="128" t="str">
        <f>IF(ISBLANK(A2607),"",VLOOKUP(A2607,'Tabla de equipos'!$B$3:$D$107,3,FALSE))</f>
        <v/>
      </c>
      <c r="J2607" s="106" t="str">
        <f t="shared" si="40"/>
        <v/>
      </c>
    </row>
    <row r="2608" spans="5:10" x14ac:dyDescent="0.2">
      <c r="E2608" s="128" t="str">
        <f>IF(ISBLANK(A2608),"",VLOOKUP(A2608,'Tabla de equipos'!$B$3:$D$107,3,FALSE))</f>
        <v/>
      </c>
      <c r="J2608" s="106" t="str">
        <f t="shared" si="40"/>
        <v/>
      </c>
    </row>
    <row r="2609" spans="5:10" x14ac:dyDescent="0.2">
      <c r="E2609" s="128" t="str">
        <f>IF(ISBLANK(A2609),"",VLOOKUP(A2609,'Tabla de equipos'!$B$3:$D$107,3,FALSE))</f>
        <v/>
      </c>
      <c r="J2609" s="106" t="str">
        <f t="shared" si="40"/>
        <v/>
      </c>
    </row>
    <row r="2610" spans="5:10" x14ac:dyDescent="0.2">
      <c r="E2610" s="128" t="str">
        <f>IF(ISBLANK(A2610),"",VLOOKUP(A2610,'Tabla de equipos'!$B$3:$D$107,3,FALSE))</f>
        <v/>
      </c>
      <c r="J2610" s="106" t="str">
        <f t="shared" si="40"/>
        <v/>
      </c>
    </row>
    <row r="2611" spans="5:10" x14ac:dyDescent="0.2">
      <c r="E2611" s="128" t="str">
        <f>IF(ISBLANK(A2611),"",VLOOKUP(A2611,'Tabla de equipos'!$B$3:$D$107,3,FALSE))</f>
        <v/>
      </c>
      <c r="J2611" s="106" t="str">
        <f t="shared" si="40"/>
        <v/>
      </c>
    </row>
    <row r="2612" spans="5:10" x14ac:dyDescent="0.2">
      <c r="E2612" s="128" t="str">
        <f>IF(ISBLANK(A2612),"",VLOOKUP(A2612,'Tabla de equipos'!$B$3:$D$107,3,FALSE))</f>
        <v/>
      </c>
      <c r="J2612" s="106" t="str">
        <f t="shared" si="40"/>
        <v/>
      </c>
    </row>
    <row r="2613" spans="5:10" x14ac:dyDescent="0.2">
      <c r="E2613" s="128" t="str">
        <f>IF(ISBLANK(A2613),"",VLOOKUP(A2613,'Tabla de equipos'!$B$3:$D$107,3,FALSE))</f>
        <v/>
      </c>
      <c r="J2613" s="106" t="str">
        <f t="shared" si="40"/>
        <v/>
      </c>
    </row>
    <row r="2614" spans="5:10" x14ac:dyDescent="0.2">
      <c r="E2614" s="128" t="str">
        <f>IF(ISBLANK(A2614),"",VLOOKUP(A2614,'Tabla de equipos'!$B$3:$D$107,3,FALSE))</f>
        <v/>
      </c>
      <c r="J2614" s="106" t="str">
        <f t="shared" si="40"/>
        <v/>
      </c>
    </row>
    <row r="2615" spans="5:10" x14ac:dyDescent="0.2">
      <c r="E2615" s="128" t="str">
        <f>IF(ISBLANK(A2615),"",VLOOKUP(A2615,'Tabla de equipos'!$B$3:$D$107,3,FALSE))</f>
        <v/>
      </c>
      <c r="J2615" s="106" t="str">
        <f t="shared" si="40"/>
        <v/>
      </c>
    </row>
    <row r="2616" spans="5:10" x14ac:dyDescent="0.2">
      <c r="E2616" s="128" t="str">
        <f>IF(ISBLANK(A2616),"",VLOOKUP(A2616,'Tabla de equipos'!$B$3:$D$107,3,FALSE))</f>
        <v/>
      </c>
      <c r="J2616" s="106" t="str">
        <f t="shared" si="40"/>
        <v/>
      </c>
    </row>
    <row r="2617" spans="5:10" x14ac:dyDescent="0.2">
      <c r="E2617" s="128" t="str">
        <f>IF(ISBLANK(A2617),"",VLOOKUP(A2617,'Tabla de equipos'!$B$3:$D$107,3,FALSE))</f>
        <v/>
      </c>
      <c r="J2617" s="106" t="str">
        <f t="shared" si="40"/>
        <v/>
      </c>
    </row>
    <row r="2618" spans="5:10" x14ac:dyDescent="0.2">
      <c r="E2618" s="128" t="str">
        <f>IF(ISBLANK(A2618),"",VLOOKUP(A2618,'Tabla de equipos'!$B$3:$D$107,3,FALSE))</f>
        <v/>
      </c>
      <c r="J2618" s="106" t="str">
        <f t="shared" si="40"/>
        <v/>
      </c>
    </row>
    <row r="2619" spans="5:10" x14ac:dyDescent="0.2">
      <c r="E2619" s="128" t="str">
        <f>IF(ISBLANK(A2619),"",VLOOKUP(A2619,'Tabla de equipos'!$B$3:$D$107,3,FALSE))</f>
        <v/>
      </c>
      <c r="J2619" s="106" t="str">
        <f t="shared" si="40"/>
        <v/>
      </c>
    </row>
    <row r="2620" spans="5:10" x14ac:dyDescent="0.2">
      <c r="E2620" s="128" t="str">
        <f>IF(ISBLANK(A2620),"",VLOOKUP(A2620,'Tabla de equipos'!$B$3:$D$107,3,FALSE))</f>
        <v/>
      </c>
      <c r="J2620" s="106" t="str">
        <f t="shared" si="40"/>
        <v/>
      </c>
    </row>
    <row r="2621" spans="5:10" x14ac:dyDescent="0.2">
      <c r="E2621" s="128" t="str">
        <f>IF(ISBLANK(A2621),"",VLOOKUP(A2621,'Tabla de equipos'!$B$3:$D$107,3,FALSE))</f>
        <v/>
      </c>
      <c r="J2621" s="106" t="str">
        <f t="shared" si="40"/>
        <v/>
      </c>
    </row>
    <row r="2622" spans="5:10" x14ac:dyDescent="0.2">
      <c r="E2622" s="128" t="str">
        <f>IF(ISBLANK(A2622),"",VLOOKUP(A2622,'Tabla de equipos'!$B$3:$D$107,3,FALSE))</f>
        <v/>
      </c>
      <c r="J2622" s="106" t="str">
        <f t="shared" si="40"/>
        <v/>
      </c>
    </row>
    <row r="2623" spans="5:10" x14ac:dyDescent="0.2">
      <c r="E2623" s="128" t="str">
        <f>IF(ISBLANK(A2623),"",VLOOKUP(A2623,'Tabla de equipos'!$B$3:$D$107,3,FALSE))</f>
        <v/>
      </c>
      <c r="J2623" s="106" t="str">
        <f t="shared" si="40"/>
        <v/>
      </c>
    </row>
    <row r="2624" spans="5:10" x14ac:dyDescent="0.2">
      <c r="E2624" s="128" t="str">
        <f>IF(ISBLANK(A2624),"",VLOOKUP(A2624,'Tabla de equipos'!$B$3:$D$107,3,FALSE))</f>
        <v/>
      </c>
      <c r="J2624" s="106" t="str">
        <f t="shared" si="40"/>
        <v/>
      </c>
    </row>
    <row r="2625" spans="5:10" x14ac:dyDescent="0.2">
      <c r="E2625" s="128" t="str">
        <f>IF(ISBLANK(A2625),"",VLOOKUP(A2625,'Tabla de equipos'!$B$3:$D$107,3,FALSE))</f>
        <v/>
      </c>
      <c r="J2625" s="106" t="str">
        <f t="shared" si="40"/>
        <v/>
      </c>
    </row>
    <row r="2626" spans="5:10" x14ac:dyDescent="0.2">
      <c r="E2626" s="128" t="str">
        <f>IF(ISBLANK(A2626),"",VLOOKUP(A2626,'Tabla de equipos'!$B$3:$D$107,3,FALSE))</f>
        <v/>
      </c>
      <c r="J2626" s="106" t="str">
        <f t="shared" si="40"/>
        <v/>
      </c>
    </row>
    <row r="2627" spans="5:10" x14ac:dyDescent="0.2">
      <c r="E2627" s="128" t="str">
        <f>IF(ISBLANK(A2627),"",VLOOKUP(A2627,'Tabla de equipos'!$B$3:$D$107,3,FALSE))</f>
        <v/>
      </c>
      <c r="J2627" s="106" t="str">
        <f t="shared" si="40"/>
        <v/>
      </c>
    </row>
    <row r="2628" spans="5:10" x14ac:dyDescent="0.2">
      <c r="E2628" s="128" t="str">
        <f>IF(ISBLANK(A2628),"",VLOOKUP(A2628,'Tabla de equipos'!$B$3:$D$107,3,FALSE))</f>
        <v/>
      </c>
      <c r="J2628" s="106" t="str">
        <f t="shared" si="40"/>
        <v/>
      </c>
    </row>
    <row r="2629" spans="5:10" x14ac:dyDescent="0.2">
      <c r="E2629" s="128" t="str">
        <f>IF(ISBLANK(A2629),"",VLOOKUP(A2629,'Tabla de equipos'!$B$3:$D$107,3,FALSE))</f>
        <v/>
      </c>
      <c r="J2629" s="106" t="str">
        <f t="shared" ref="J2629:J2692" si="41">IF(AND(A2629="",G2629=0),"",IF(AND(G2629&gt;0,A2629=""),"Falta elegir equipo/producto",IF(AND(A2629&lt;&gt;"",G2629=""),"falta incluir unidades",IF(AND(A2629&lt;&gt;"",G2629&gt;0,B2629=""),"Falta incluir Tipo de Exceptuación",IF(AND(A2629&lt;&gt;"",B2629&lt;&gt;"",C2629="",G2629&gt;0),"Falta Incluir Nombre del Beneficiario","No olvidar adjuntar factura de la exceptuación")))))</f>
        <v/>
      </c>
    </row>
    <row r="2630" spans="5:10" x14ac:dyDescent="0.2">
      <c r="E2630" s="128" t="str">
        <f>IF(ISBLANK(A2630),"",VLOOKUP(A2630,'Tabla de equipos'!$B$3:$D$107,3,FALSE))</f>
        <v/>
      </c>
      <c r="J2630" s="106" t="str">
        <f t="shared" si="41"/>
        <v/>
      </c>
    </row>
    <row r="2631" spans="5:10" x14ac:dyDescent="0.2">
      <c r="E2631" s="128" t="str">
        <f>IF(ISBLANK(A2631),"",VLOOKUP(A2631,'Tabla de equipos'!$B$3:$D$107,3,FALSE))</f>
        <v/>
      </c>
      <c r="J2631" s="106" t="str">
        <f t="shared" si="41"/>
        <v/>
      </c>
    </row>
    <row r="2632" spans="5:10" x14ac:dyDescent="0.2">
      <c r="E2632" s="128" t="str">
        <f>IF(ISBLANK(A2632),"",VLOOKUP(A2632,'Tabla de equipos'!$B$3:$D$107,3,FALSE))</f>
        <v/>
      </c>
      <c r="J2632" s="106" t="str">
        <f t="shared" si="41"/>
        <v/>
      </c>
    </row>
    <row r="2633" spans="5:10" x14ac:dyDescent="0.2">
      <c r="E2633" s="128" t="str">
        <f>IF(ISBLANK(A2633),"",VLOOKUP(A2633,'Tabla de equipos'!$B$3:$D$107,3,FALSE))</f>
        <v/>
      </c>
      <c r="J2633" s="106" t="str">
        <f t="shared" si="41"/>
        <v/>
      </c>
    </row>
    <row r="2634" spans="5:10" x14ac:dyDescent="0.2">
      <c r="E2634" s="128" t="str">
        <f>IF(ISBLANK(A2634),"",VLOOKUP(A2634,'Tabla de equipos'!$B$3:$D$107,3,FALSE))</f>
        <v/>
      </c>
      <c r="J2634" s="106" t="str">
        <f t="shared" si="41"/>
        <v/>
      </c>
    </row>
    <row r="2635" spans="5:10" x14ac:dyDescent="0.2">
      <c r="E2635" s="128" t="str">
        <f>IF(ISBLANK(A2635),"",VLOOKUP(A2635,'Tabla de equipos'!$B$3:$D$107,3,FALSE))</f>
        <v/>
      </c>
      <c r="J2635" s="106" t="str">
        <f t="shared" si="41"/>
        <v/>
      </c>
    </row>
    <row r="2636" spans="5:10" x14ac:dyDescent="0.2">
      <c r="E2636" s="128" t="str">
        <f>IF(ISBLANK(A2636),"",VLOOKUP(A2636,'Tabla de equipos'!$B$3:$D$107,3,FALSE))</f>
        <v/>
      </c>
      <c r="J2636" s="106" t="str">
        <f t="shared" si="41"/>
        <v/>
      </c>
    </row>
    <row r="2637" spans="5:10" x14ac:dyDescent="0.2">
      <c r="E2637" s="128" t="str">
        <f>IF(ISBLANK(A2637),"",VLOOKUP(A2637,'Tabla de equipos'!$B$3:$D$107,3,FALSE))</f>
        <v/>
      </c>
      <c r="J2637" s="106" t="str">
        <f t="shared" si="41"/>
        <v/>
      </c>
    </row>
    <row r="2638" spans="5:10" x14ac:dyDescent="0.2">
      <c r="E2638" s="128" t="str">
        <f>IF(ISBLANK(A2638),"",VLOOKUP(A2638,'Tabla de equipos'!$B$3:$D$107,3,FALSE))</f>
        <v/>
      </c>
      <c r="J2638" s="106" t="str">
        <f t="shared" si="41"/>
        <v/>
      </c>
    </row>
    <row r="2639" spans="5:10" x14ac:dyDescent="0.2">
      <c r="E2639" s="128" t="str">
        <f>IF(ISBLANK(A2639),"",VLOOKUP(A2639,'Tabla de equipos'!$B$3:$D$107,3,FALSE))</f>
        <v/>
      </c>
      <c r="J2639" s="106" t="str">
        <f t="shared" si="41"/>
        <v/>
      </c>
    </row>
    <row r="2640" spans="5:10" x14ac:dyDescent="0.2">
      <c r="E2640" s="128" t="str">
        <f>IF(ISBLANK(A2640),"",VLOOKUP(A2640,'Tabla de equipos'!$B$3:$D$107,3,FALSE))</f>
        <v/>
      </c>
      <c r="J2640" s="106" t="str">
        <f t="shared" si="41"/>
        <v/>
      </c>
    </row>
    <row r="2641" spans="5:10" x14ac:dyDescent="0.2">
      <c r="E2641" s="128" t="str">
        <f>IF(ISBLANK(A2641),"",VLOOKUP(A2641,'Tabla de equipos'!$B$3:$D$107,3,FALSE))</f>
        <v/>
      </c>
      <c r="J2641" s="106" t="str">
        <f t="shared" si="41"/>
        <v/>
      </c>
    </row>
    <row r="2642" spans="5:10" x14ac:dyDescent="0.2">
      <c r="E2642" s="128" t="str">
        <f>IF(ISBLANK(A2642),"",VLOOKUP(A2642,'Tabla de equipos'!$B$3:$D$107,3,FALSE))</f>
        <v/>
      </c>
      <c r="J2642" s="106" t="str">
        <f t="shared" si="41"/>
        <v/>
      </c>
    </row>
    <row r="2643" spans="5:10" x14ac:dyDescent="0.2">
      <c r="E2643" s="128" t="str">
        <f>IF(ISBLANK(A2643),"",VLOOKUP(A2643,'Tabla de equipos'!$B$3:$D$107,3,FALSE))</f>
        <v/>
      </c>
      <c r="J2643" s="106" t="str">
        <f t="shared" si="41"/>
        <v/>
      </c>
    </row>
    <row r="2644" spans="5:10" x14ac:dyDescent="0.2">
      <c r="E2644" s="128" t="str">
        <f>IF(ISBLANK(A2644),"",VLOOKUP(A2644,'Tabla de equipos'!$B$3:$D$107,3,FALSE))</f>
        <v/>
      </c>
      <c r="J2644" s="106" t="str">
        <f t="shared" si="41"/>
        <v/>
      </c>
    </row>
    <row r="2645" spans="5:10" x14ac:dyDescent="0.2">
      <c r="E2645" s="128" t="str">
        <f>IF(ISBLANK(A2645),"",VLOOKUP(A2645,'Tabla de equipos'!$B$3:$D$107,3,FALSE))</f>
        <v/>
      </c>
      <c r="J2645" s="106" t="str">
        <f t="shared" si="41"/>
        <v/>
      </c>
    </row>
    <row r="2646" spans="5:10" x14ac:dyDescent="0.2">
      <c r="E2646" s="128" t="str">
        <f>IF(ISBLANK(A2646),"",VLOOKUP(A2646,'Tabla de equipos'!$B$3:$D$107,3,FALSE))</f>
        <v/>
      </c>
      <c r="J2646" s="106" t="str">
        <f t="shared" si="41"/>
        <v/>
      </c>
    </row>
    <row r="2647" spans="5:10" x14ac:dyDescent="0.2">
      <c r="E2647" s="128" t="str">
        <f>IF(ISBLANK(A2647),"",VLOOKUP(A2647,'Tabla de equipos'!$B$3:$D$107,3,FALSE))</f>
        <v/>
      </c>
      <c r="J2647" s="106" t="str">
        <f t="shared" si="41"/>
        <v/>
      </c>
    </row>
    <row r="2648" spans="5:10" x14ac:dyDescent="0.2">
      <c r="E2648" s="128" t="str">
        <f>IF(ISBLANK(A2648),"",VLOOKUP(A2648,'Tabla de equipos'!$B$3:$D$107,3,FALSE))</f>
        <v/>
      </c>
      <c r="J2648" s="106" t="str">
        <f t="shared" si="41"/>
        <v/>
      </c>
    </row>
    <row r="2649" spans="5:10" x14ac:dyDescent="0.2">
      <c r="E2649" s="128" t="str">
        <f>IF(ISBLANK(A2649),"",VLOOKUP(A2649,'Tabla de equipos'!$B$3:$D$107,3,FALSE))</f>
        <v/>
      </c>
      <c r="J2649" s="106" t="str">
        <f t="shared" si="41"/>
        <v/>
      </c>
    </row>
    <row r="2650" spans="5:10" x14ac:dyDescent="0.2">
      <c r="E2650" s="128" t="str">
        <f>IF(ISBLANK(A2650),"",VLOOKUP(A2650,'Tabla de equipos'!$B$3:$D$107,3,FALSE))</f>
        <v/>
      </c>
      <c r="J2650" s="106" t="str">
        <f t="shared" si="41"/>
        <v/>
      </c>
    </row>
    <row r="2651" spans="5:10" x14ac:dyDescent="0.2">
      <c r="E2651" s="128" t="str">
        <f>IF(ISBLANK(A2651),"",VLOOKUP(A2651,'Tabla de equipos'!$B$3:$D$107,3,FALSE))</f>
        <v/>
      </c>
      <c r="J2651" s="106" t="str">
        <f t="shared" si="41"/>
        <v/>
      </c>
    </row>
    <row r="2652" spans="5:10" x14ac:dyDescent="0.2">
      <c r="E2652" s="128" t="str">
        <f>IF(ISBLANK(A2652),"",VLOOKUP(A2652,'Tabla de equipos'!$B$3:$D$107,3,FALSE))</f>
        <v/>
      </c>
      <c r="J2652" s="106" t="str">
        <f t="shared" si="41"/>
        <v/>
      </c>
    </row>
    <row r="2653" spans="5:10" x14ac:dyDescent="0.2">
      <c r="E2653" s="128" t="str">
        <f>IF(ISBLANK(A2653),"",VLOOKUP(A2653,'Tabla de equipos'!$B$3:$D$107,3,FALSE))</f>
        <v/>
      </c>
      <c r="J2653" s="106" t="str">
        <f t="shared" si="41"/>
        <v/>
      </c>
    </row>
    <row r="2654" spans="5:10" x14ac:dyDescent="0.2">
      <c r="E2654" s="128" t="str">
        <f>IF(ISBLANK(A2654),"",VLOOKUP(A2654,'Tabla de equipos'!$B$3:$D$107,3,FALSE))</f>
        <v/>
      </c>
      <c r="J2654" s="106" t="str">
        <f t="shared" si="41"/>
        <v/>
      </c>
    </row>
    <row r="2655" spans="5:10" x14ac:dyDescent="0.2">
      <c r="E2655" s="128" t="str">
        <f>IF(ISBLANK(A2655),"",VLOOKUP(A2655,'Tabla de equipos'!$B$3:$D$107,3,FALSE))</f>
        <v/>
      </c>
      <c r="J2655" s="106" t="str">
        <f t="shared" si="41"/>
        <v/>
      </c>
    </row>
    <row r="2656" spans="5:10" x14ac:dyDescent="0.2">
      <c r="E2656" s="128" t="str">
        <f>IF(ISBLANK(A2656),"",VLOOKUP(A2656,'Tabla de equipos'!$B$3:$D$107,3,FALSE))</f>
        <v/>
      </c>
      <c r="J2656" s="106" t="str">
        <f t="shared" si="41"/>
        <v/>
      </c>
    </row>
    <row r="2657" spans="5:10" x14ac:dyDescent="0.2">
      <c r="E2657" s="128" t="str">
        <f>IF(ISBLANK(A2657),"",VLOOKUP(A2657,'Tabla de equipos'!$B$3:$D$107,3,FALSE))</f>
        <v/>
      </c>
      <c r="J2657" s="106" t="str">
        <f t="shared" si="41"/>
        <v/>
      </c>
    </row>
    <row r="2658" spans="5:10" x14ac:dyDescent="0.2">
      <c r="E2658" s="128" t="str">
        <f>IF(ISBLANK(A2658),"",VLOOKUP(A2658,'Tabla de equipos'!$B$3:$D$107,3,FALSE))</f>
        <v/>
      </c>
      <c r="J2658" s="106" t="str">
        <f t="shared" si="41"/>
        <v/>
      </c>
    </row>
    <row r="2659" spans="5:10" x14ac:dyDescent="0.2">
      <c r="E2659" s="128" t="str">
        <f>IF(ISBLANK(A2659),"",VLOOKUP(A2659,'Tabla de equipos'!$B$3:$D$107,3,FALSE))</f>
        <v/>
      </c>
      <c r="J2659" s="106" t="str">
        <f t="shared" si="41"/>
        <v/>
      </c>
    </row>
    <row r="2660" spans="5:10" x14ac:dyDescent="0.2">
      <c r="E2660" s="128" t="str">
        <f>IF(ISBLANK(A2660),"",VLOOKUP(A2660,'Tabla de equipos'!$B$3:$D$107,3,FALSE))</f>
        <v/>
      </c>
      <c r="J2660" s="106" t="str">
        <f t="shared" si="41"/>
        <v/>
      </c>
    </row>
    <row r="2661" spans="5:10" x14ac:dyDescent="0.2">
      <c r="E2661" s="128" t="str">
        <f>IF(ISBLANK(A2661),"",VLOOKUP(A2661,'Tabla de equipos'!$B$3:$D$107,3,FALSE))</f>
        <v/>
      </c>
      <c r="J2661" s="106" t="str">
        <f t="shared" si="41"/>
        <v/>
      </c>
    </row>
    <row r="2662" spans="5:10" x14ac:dyDescent="0.2">
      <c r="E2662" s="128" t="str">
        <f>IF(ISBLANK(A2662),"",VLOOKUP(A2662,'Tabla de equipos'!$B$3:$D$107,3,FALSE))</f>
        <v/>
      </c>
      <c r="J2662" s="106" t="str">
        <f t="shared" si="41"/>
        <v/>
      </c>
    </row>
    <row r="2663" spans="5:10" x14ac:dyDescent="0.2">
      <c r="E2663" s="128" t="str">
        <f>IF(ISBLANK(A2663),"",VLOOKUP(A2663,'Tabla de equipos'!$B$3:$D$107,3,FALSE))</f>
        <v/>
      </c>
      <c r="J2663" s="106" t="str">
        <f t="shared" si="41"/>
        <v/>
      </c>
    </row>
    <row r="2664" spans="5:10" x14ac:dyDescent="0.2">
      <c r="E2664" s="128" t="str">
        <f>IF(ISBLANK(A2664),"",VLOOKUP(A2664,'Tabla de equipos'!$B$3:$D$107,3,FALSE))</f>
        <v/>
      </c>
      <c r="J2664" s="106" t="str">
        <f t="shared" si="41"/>
        <v/>
      </c>
    </row>
    <row r="2665" spans="5:10" x14ac:dyDescent="0.2">
      <c r="E2665" s="128" t="str">
        <f>IF(ISBLANK(A2665),"",VLOOKUP(A2665,'Tabla de equipos'!$B$3:$D$107,3,FALSE))</f>
        <v/>
      </c>
      <c r="J2665" s="106" t="str">
        <f t="shared" si="41"/>
        <v/>
      </c>
    </row>
    <row r="2666" spans="5:10" x14ac:dyDescent="0.2">
      <c r="E2666" s="128" t="str">
        <f>IF(ISBLANK(A2666),"",VLOOKUP(A2666,'Tabla de equipos'!$B$3:$D$107,3,FALSE))</f>
        <v/>
      </c>
      <c r="J2666" s="106" t="str">
        <f t="shared" si="41"/>
        <v/>
      </c>
    </row>
    <row r="2667" spans="5:10" x14ac:dyDescent="0.2">
      <c r="E2667" s="128" t="str">
        <f>IF(ISBLANK(A2667),"",VLOOKUP(A2667,'Tabla de equipos'!$B$3:$D$107,3,FALSE))</f>
        <v/>
      </c>
      <c r="J2667" s="106" t="str">
        <f t="shared" si="41"/>
        <v/>
      </c>
    </row>
    <row r="2668" spans="5:10" x14ac:dyDescent="0.2">
      <c r="E2668" s="128" t="str">
        <f>IF(ISBLANK(A2668),"",VLOOKUP(A2668,'Tabla de equipos'!$B$3:$D$107,3,FALSE))</f>
        <v/>
      </c>
      <c r="J2668" s="106" t="str">
        <f t="shared" si="41"/>
        <v/>
      </c>
    </row>
    <row r="2669" spans="5:10" x14ac:dyDescent="0.2">
      <c r="E2669" s="128" t="str">
        <f>IF(ISBLANK(A2669),"",VLOOKUP(A2669,'Tabla de equipos'!$B$3:$D$107,3,FALSE))</f>
        <v/>
      </c>
      <c r="J2669" s="106" t="str">
        <f t="shared" si="41"/>
        <v/>
      </c>
    </row>
    <row r="2670" spans="5:10" x14ac:dyDescent="0.2">
      <c r="E2670" s="128" t="str">
        <f>IF(ISBLANK(A2670),"",VLOOKUP(A2670,'Tabla de equipos'!$B$3:$D$107,3,FALSE))</f>
        <v/>
      </c>
      <c r="J2670" s="106" t="str">
        <f t="shared" si="41"/>
        <v/>
      </c>
    </row>
    <row r="2671" spans="5:10" x14ac:dyDescent="0.2">
      <c r="E2671" s="128" t="str">
        <f>IF(ISBLANK(A2671),"",VLOOKUP(A2671,'Tabla de equipos'!$B$3:$D$107,3,FALSE))</f>
        <v/>
      </c>
      <c r="J2671" s="106" t="str">
        <f t="shared" si="41"/>
        <v/>
      </c>
    </row>
    <row r="2672" spans="5:10" x14ac:dyDescent="0.2">
      <c r="E2672" s="128" t="str">
        <f>IF(ISBLANK(A2672),"",VLOOKUP(A2672,'Tabla de equipos'!$B$3:$D$107,3,FALSE))</f>
        <v/>
      </c>
      <c r="J2672" s="106" t="str">
        <f t="shared" si="41"/>
        <v/>
      </c>
    </row>
    <row r="2673" spans="5:10" x14ac:dyDescent="0.2">
      <c r="E2673" s="128" t="str">
        <f>IF(ISBLANK(A2673),"",VLOOKUP(A2673,'Tabla de equipos'!$B$3:$D$107,3,FALSE))</f>
        <v/>
      </c>
      <c r="J2673" s="106" t="str">
        <f t="shared" si="41"/>
        <v/>
      </c>
    </row>
    <row r="2674" spans="5:10" x14ac:dyDescent="0.2">
      <c r="E2674" s="128" t="str">
        <f>IF(ISBLANK(A2674),"",VLOOKUP(A2674,'Tabla de equipos'!$B$3:$D$107,3,FALSE))</f>
        <v/>
      </c>
      <c r="J2674" s="106" t="str">
        <f t="shared" si="41"/>
        <v/>
      </c>
    </row>
    <row r="2675" spans="5:10" x14ac:dyDescent="0.2">
      <c r="E2675" s="128" t="str">
        <f>IF(ISBLANK(A2675),"",VLOOKUP(A2675,'Tabla de equipos'!$B$3:$D$107,3,FALSE))</f>
        <v/>
      </c>
      <c r="J2675" s="106" t="str">
        <f t="shared" si="41"/>
        <v/>
      </c>
    </row>
    <row r="2676" spans="5:10" x14ac:dyDescent="0.2">
      <c r="E2676" s="128" t="str">
        <f>IF(ISBLANK(A2676),"",VLOOKUP(A2676,'Tabla de equipos'!$B$3:$D$107,3,FALSE))</f>
        <v/>
      </c>
      <c r="J2676" s="106" t="str">
        <f t="shared" si="41"/>
        <v/>
      </c>
    </row>
    <row r="2677" spans="5:10" x14ac:dyDescent="0.2">
      <c r="E2677" s="128" t="str">
        <f>IF(ISBLANK(A2677),"",VLOOKUP(A2677,'Tabla de equipos'!$B$3:$D$107,3,FALSE))</f>
        <v/>
      </c>
      <c r="J2677" s="106" t="str">
        <f t="shared" si="41"/>
        <v/>
      </c>
    </row>
    <row r="2678" spans="5:10" x14ac:dyDescent="0.2">
      <c r="E2678" s="128" t="str">
        <f>IF(ISBLANK(A2678),"",VLOOKUP(A2678,'Tabla de equipos'!$B$3:$D$107,3,FALSE))</f>
        <v/>
      </c>
      <c r="J2678" s="106" t="str">
        <f t="shared" si="41"/>
        <v/>
      </c>
    </row>
    <row r="2679" spans="5:10" x14ac:dyDescent="0.2">
      <c r="E2679" s="128" t="str">
        <f>IF(ISBLANK(A2679),"",VLOOKUP(A2679,'Tabla de equipos'!$B$3:$D$107,3,FALSE))</f>
        <v/>
      </c>
      <c r="J2679" s="106" t="str">
        <f t="shared" si="41"/>
        <v/>
      </c>
    </row>
    <row r="2680" spans="5:10" x14ac:dyDescent="0.2">
      <c r="E2680" s="128" t="str">
        <f>IF(ISBLANK(A2680),"",VLOOKUP(A2680,'Tabla de equipos'!$B$3:$D$107,3,FALSE))</f>
        <v/>
      </c>
      <c r="J2680" s="106" t="str">
        <f t="shared" si="41"/>
        <v/>
      </c>
    </row>
    <row r="2681" spans="5:10" x14ac:dyDescent="0.2">
      <c r="E2681" s="128" t="str">
        <f>IF(ISBLANK(A2681),"",VLOOKUP(A2681,'Tabla de equipos'!$B$3:$D$107,3,FALSE))</f>
        <v/>
      </c>
      <c r="J2681" s="106" t="str">
        <f t="shared" si="41"/>
        <v/>
      </c>
    </row>
    <row r="2682" spans="5:10" x14ac:dyDescent="0.2">
      <c r="E2682" s="128" t="str">
        <f>IF(ISBLANK(A2682),"",VLOOKUP(A2682,'Tabla de equipos'!$B$3:$D$107,3,FALSE))</f>
        <v/>
      </c>
      <c r="J2682" s="106" t="str">
        <f t="shared" si="41"/>
        <v/>
      </c>
    </row>
    <row r="2683" spans="5:10" x14ac:dyDescent="0.2">
      <c r="E2683" s="128" t="str">
        <f>IF(ISBLANK(A2683),"",VLOOKUP(A2683,'Tabla de equipos'!$B$3:$D$107,3,FALSE))</f>
        <v/>
      </c>
      <c r="J2683" s="106" t="str">
        <f t="shared" si="41"/>
        <v/>
      </c>
    </row>
    <row r="2684" spans="5:10" x14ac:dyDescent="0.2">
      <c r="E2684" s="128" t="str">
        <f>IF(ISBLANK(A2684),"",VLOOKUP(A2684,'Tabla de equipos'!$B$3:$D$107,3,FALSE))</f>
        <v/>
      </c>
      <c r="J2684" s="106" t="str">
        <f t="shared" si="41"/>
        <v/>
      </c>
    </row>
    <row r="2685" spans="5:10" x14ac:dyDescent="0.2">
      <c r="E2685" s="128" t="str">
        <f>IF(ISBLANK(A2685),"",VLOOKUP(A2685,'Tabla de equipos'!$B$3:$D$107,3,FALSE))</f>
        <v/>
      </c>
      <c r="J2685" s="106" t="str">
        <f t="shared" si="41"/>
        <v/>
      </c>
    </row>
    <row r="2686" spans="5:10" x14ac:dyDescent="0.2">
      <c r="E2686" s="128" t="str">
        <f>IF(ISBLANK(A2686),"",VLOOKUP(A2686,'Tabla de equipos'!$B$3:$D$107,3,FALSE))</f>
        <v/>
      </c>
      <c r="J2686" s="106" t="str">
        <f t="shared" si="41"/>
        <v/>
      </c>
    </row>
    <row r="2687" spans="5:10" x14ac:dyDescent="0.2">
      <c r="E2687" s="128" t="str">
        <f>IF(ISBLANK(A2687),"",VLOOKUP(A2687,'Tabla de equipos'!$B$3:$D$107,3,FALSE))</f>
        <v/>
      </c>
      <c r="J2687" s="106" t="str">
        <f t="shared" si="41"/>
        <v/>
      </c>
    </row>
    <row r="2688" spans="5:10" x14ac:dyDescent="0.2">
      <c r="E2688" s="128" t="str">
        <f>IF(ISBLANK(A2688),"",VLOOKUP(A2688,'Tabla de equipos'!$B$3:$D$107,3,FALSE))</f>
        <v/>
      </c>
      <c r="J2688" s="106" t="str">
        <f t="shared" si="41"/>
        <v/>
      </c>
    </row>
    <row r="2689" spans="5:10" x14ac:dyDescent="0.2">
      <c r="E2689" s="128" t="str">
        <f>IF(ISBLANK(A2689),"",VLOOKUP(A2689,'Tabla de equipos'!$B$3:$D$107,3,FALSE))</f>
        <v/>
      </c>
      <c r="J2689" s="106" t="str">
        <f t="shared" si="41"/>
        <v/>
      </c>
    </row>
    <row r="2690" spans="5:10" x14ac:dyDescent="0.2">
      <c r="E2690" s="128" t="str">
        <f>IF(ISBLANK(A2690),"",VLOOKUP(A2690,'Tabla de equipos'!$B$3:$D$107,3,FALSE))</f>
        <v/>
      </c>
      <c r="J2690" s="106" t="str">
        <f t="shared" si="41"/>
        <v/>
      </c>
    </row>
    <row r="2691" spans="5:10" x14ac:dyDescent="0.2">
      <c r="E2691" s="128" t="str">
        <f>IF(ISBLANK(A2691),"",VLOOKUP(A2691,'Tabla de equipos'!$B$3:$D$107,3,FALSE))</f>
        <v/>
      </c>
      <c r="J2691" s="106" t="str">
        <f t="shared" si="41"/>
        <v/>
      </c>
    </row>
    <row r="2692" spans="5:10" x14ac:dyDescent="0.2">
      <c r="E2692" s="128" t="str">
        <f>IF(ISBLANK(A2692),"",VLOOKUP(A2692,'Tabla de equipos'!$B$3:$D$107,3,FALSE))</f>
        <v/>
      </c>
      <c r="J2692" s="106" t="str">
        <f t="shared" si="41"/>
        <v/>
      </c>
    </row>
    <row r="2693" spans="5:10" x14ac:dyDescent="0.2">
      <c r="E2693" s="128" t="str">
        <f>IF(ISBLANK(A2693),"",VLOOKUP(A2693,'Tabla de equipos'!$B$3:$D$107,3,FALSE))</f>
        <v/>
      </c>
      <c r="J2693" s="106" t="str">
        <f t="shared" ref="J2693:J2756" si="42">IF(AND(A2693="",G2693=0),"",IF(AND(G2693&gt;0,A2693=""),"Falta elegir equipo/producto",IF(AND(A2693&lt;&gt;"",G2693=""),"falta incluir unidades",IF(AND(A2693&lt;&gt;"",G2693&gt;0,B2693=""),"Falta incluir Tipo de Exceptuación",IF(AND(A2693&lt;&gt;"",B2693&lt;&gt;"",C2693="",G2693&gt;0),"Falta Incluir Nombre del Beneficiario","No olvidar adjuntar factura de la exceptuación")))))</f>
        <v/>
      </c>
    </row>
    <row r="2694" spans="5:10" x14ac:dyDescent="0.2">
      <c r="E2694" s="128" t="str">
        <f>IF(ISBLANK(A2694),"",VLOOKUP(A2694,'Tabla de equipos'!$B$3:$D$107,3,FALSE))</f>
        <v/>
      </c>
      <c r="J2694" s="106" t="str">
        <f t="shared" si="42"/>
        <v/>
      </c>
    </row>
    <row r="2695" spans="5:10" x14ac:dyDescent="0.2">
      <c r="E2695" s="128" t="str">
        <f>IF(ISBLANK(A2695),"",VLOOKUP(A2695,'Tabla de equipos'!$B$3:$D$107,3,FALSE))</f>
        <v/>
      </c>
      <c r="J2695" s="106" t="str">
        <f t="shared" si="42"/>
        <v/>
      </c>
    </row>
    <row r="2696" spans="5:10" x14ac:dyDescent="0.2">
      <c r="E2696" s="128" t="str">
        <f>IF(ISBLANK(A2696),"",VLOOKUP(A2696,'Tabla de equipos'!$B$3:$D$107,3,FALSE))</f>
        <v/>
      </c>
      <c r="J2696" s="106" t="str">
        <f t="shared" si="42"/>
        <v/>
      </c>
    </row>
    <row r="2697" spans="5:10" x14ac:dyDescent="0.2">
      <c r="E2697" s="128" t="str">
        <f>IF(ISBLANK(A2697),"",VLOOKUP(A2697,'Tabla de equipos'!$B$3:$D$107,3,FALSE))</f>
        <v/>
      </c>
      <c r="J2697" s="106" t="str">
        <f t="shared" si="42"/>
        <v/>
      </c>
    </row>
    <row r="2698" spans="5:10" x14ac:dyDescent="0.2">
      <c r="E2698" s="128" t="str">
        <f>IF(ISBLANK(A2698),"",VLOOKUP(A2698,'Tabla de equipos'!$B$3:$D$107,3,FALSE))</f>
        <v/>
      </c>
      <c r="J2698" s="106" t="str">
        <f t="shared" si="42"/>
        <v/>
      </c>
    </row>
    <row r="2699" spans="5:10" x14ac:dyDescent="0.2">
      <c r="E2699" s="128" t="str">
        <f>IF(ISBLANK(A2699),"",VLOOKUP(A2699,'Tabla de equipos'!$B$3:$D$107,3,FALSE))</f>
        <v/>
      </c>
      <c r="J2699" s="106" t="str">
        <f t="shared" si="42"/>
        <v/>
      </c>
    </row>
    <row r="2700" spans="5:10" x14ac:dyDescent="0.2">
      <c r="E2700" s="128" t="str">
        <f>IF(ISBLANK(A2700),"",VLOOKUP(A2700,'Tabla de equipos'!$B$3:$D$107,3,FALSE))</f>
        <v/>
      </c>
      <c r="J2700" s="106" t="str">
        <f t="shared" si="42"/>
        <v/>
      </c>
    </row>
    <row r="2701" spans="5:10" x14ac:dyDescent="0.2">
      <c r="E2701" s="128" t="str">
        <f>IF(ISBLANK(A2701),"",VLOOKUP(A2701,'Tabla de equipos'!$B$3:$D$107,3,FALSE))</f>
        <v/>
      </c>
      <c r="J2701" s="106" t="str">
        <f t="shared" si="42"/>
        <v/>
      </c>
    </row>
    <row r="2702" spans="5:10" x14ac:dyDescent="0.2">
      <c r="E2702" s="128" t="str">
        <f>IF(ISBLANK(A2702),"",VLOOKUP(A2702,'Tabla de equipos'!$B$3:$D$107,3,FALSE))</f>
        <v/>
      </c>
      <c r="J2702" s="106" t="str">
        <f t="shared" si="42"/>
        <v/>
      </c>
    </row>
    <row r="2703" spans="5:10" x14ac:dyDescent="0.2">
      <c r="E2703" s="128" t="str">
        <f>IF(ISBLANK(A2703),"",VLOOKUP(A2703,'Tabla de equipos'!$B$3:$D$107,3,FALSE))</f>
        <v/>
      </c>
      <c r="J2703" s="106" t="str">
        <f t="shared" si="42"/>
        <v/>
      </c>
    </row>
    <row r="2704" spans="5:10" x14ac:dyDescent="0.2">
      <c r="E2704" s="128" t="str">
        <f>IF(ISBLANK(A2704),"",VLOOKUP(A2704,'Tabla de equipos'!$B$3:$D$107,3,FALSE))</f>
        <v/>
      </c>
      <c r="J2704" s="106" t="str">
        <f t="shared" si="42"/>
        <v/>
      </c>
    </row>
    <row r="2705" spans="5:10" x14ac:dyDescent="0.2">
      <c r="E2705" s="128" t="str">
        <f>IF(ISBLANK(A2705),"",VLOOKUP(A2705,'Tabla de equipos'!$B$3:$D$107,3,FALSE))</f>
        <v/>
      </c>
      <c r="J2705" s="106" t="str">
        <f t="shared" si="42"/>
        <v/>
      </c>
    </row>
    <row r="2706" spans="5:10" x14ac:dyDescent="0.2">
      <c r="E2706" s="128" t="str">
        <f>IF(ISBLANK(A2706),"",VLOOKUP(A2706,'Tabla de equipos'!$B$3:$D$107,3,FALSE))</f>
        <v/>
      </c>
      <c r="J2706" s="106" t="str">
        <f t="shared" si="42"/>
        <v/>
      </c>
    </row>
    <row r="2707" spans="5:10" x14ac:dyDescent="0.2">
      <c r="E2707" s="128" t="str">
        <f>IF(ISBLANK(A2707),"",VLOOKUP(A2707,'Tabla de equipos'!$B$3:$D$107,3,FALSE))</f>
        <v/>
      </c>
      <c r="J2707" s="106" t="str">
        <f t="shared" si="42"/>
        <v/>
      </c>
    </row>
    <row r="2708" spans="5:10" x14ac:dyDescent="0.2">
      <c r="E2708" s="128" t="str">
        <f>IF(ISBLANK(A2708),"",VLOOKUP(A2708,'Tabla de equipos'!$B$3:$D$107,3,FALSE))</f>
        <v/>
      </c>
      <c r="J2708" s="106" t="str">
        <f t="shared" si="42"/>
        <v/>
      </c>
    </row>
    <row r="2709" spans="5:10" x14ac:dyDescent="0.2">
      <c r="E2709" s="128" t="str">
        <f>IF(ISBLANK(A2709),"",VLOOKUP(A2709,'Tabla de equipos'!$B$3:$D$107,3,FALSE))</f>
        <v/>
      </c>
      <c r="J2709" s="106" t="str">
        <f t="shared" si="42"/>
        <v/>
      </c>
    </row>
    <row r="2710" spans="5:10" x14ac:dyDescent="0.2">
      <c r="E2710" s="128" t="str">
        <f>IF(ISBLANK(A2710),"",VLOOKUP(A2710,'Tabla de equipos'!$B$3:$D$107,3,FALSE))</f>
        <v/>
      </c>
      <c r="J2710" s="106" t="str">
        <f t="shared" si="42"/>
        <v/>
      </c>
    </row>
    <row r="2711" spans="5:10" x14ac:dyDescent="0.2">
      <c r="E2711" s="128" t="str">
        <f>IF(ISBLANK(A2711),"",VLOOKUP(A2711,'Tabla de equipos'!$B$3:$D$107,3,FALSE))</f>
        <v/>
      </c>
      <c r="J2711" s="106" t="str">
        <f t="shared" si="42"/>
        <v/>
      </c>
    </row>
    <row r="2712" spans="5:10" x14ac:dyDescent="0.2">
      <c r="E2712" s="128" t="str">
        <f>IF(ISBLANK(A2712),"",VLOOKUP(A2712,'Tabla de equipos'!$B$3:$D$107,3,FALSE))</f>
        <v/>
      </c>
      <c r="J2712" s="106" t="str">
        <f t="shared" si="42"/>
        <v/>
      </c>
    </row>
    <row r="2713" spans="5:10" x14ac:dyDescent="0.2">
      <c r="E2713" s="128" t="str">
        <f>IF(ISBLANK(A2713),"",VLOOKUP(A2713,'Tabla de equipos'!$B$3:$D$107,3,FALSE))</f>
        <v/>
      </c>
      <c r="J2713" s="106" t="str">
        <f t="shared" si="42"/>
        <v/>
      </c>
    </row>
    <row r="2714" spans="5:10" x14ac:dyDescent="0.2">
      <c r="E2714" s="128" t="str">
        <f>IF(ISBLANK(A2714),"",VLOOKUP(A2714,'Tabla de equipos'!$B$3:$D$107,3,FALSE))</f>
        <v/>
      </c>
      <c r="J2714" s="106" t="str">
        <f t="shared" si="42"/>
        <v/>
      </c>
    </row>
    <row r="2715" spans="5:10" x14ac:dyDescent="0.2">
      <c r="E2715" s="128" t="str">
        <f>IF(ISBLANK(A2715),"",VLOOKUP(A2715,'Tabla de equipos'!$B$3:$D$107,3,FALSE))</f>
        <v/>
      </c>
      <c r="J2715" s="106" t="str">
        <f t="shared" si="42"/>
        <v/>
      </c>
    </row>
    <row r="2716" spans="5:10" x14ac:dyDescent="0.2">
      <c r="E2716" s="128" t="str">
        <f>IF(ISBLANK(A2716),"",VLOOKUP(A2716,'Tabla de equipos'!$B$3:$D$107,3,FALSE))</f>
        <v/>
      </c>
      <c r="J2716" s="106" t="str">
        <f t="shared" si="42"/>
        <v/>
      </c>
    </row>
    <row r="2717" spans="5:10" x14ac:dyDescent="0.2">
      <c r="E2717" s="128" t="str">
        <f>IF(ISBLANK(A2717),"",VLOOKUP(A2717,'Tabla de equipos'!$B$3:$D$107,3,FALSE))</f>
        <v/>
      </c>
      <c r="J2717" s="106" t="str">
        <f t="shared" si="42"/>
        <v/>
      </c>
    </row>
    <row r="2718" spans="5:10" x14ac:dyDescent="0.2">
      <c r="E2718" s="128" t="str">
        <f>IF(ISBLANK(A2718),"",VLOOKUP(A2718,'Tabla de equipos'!$B$3:$D$107,3,FALSE))</f>
        <v/>
      </c>
      <c r="J2718" s="106" t="str">
        <f t="shared" si="42"/>
        <v/>
      </c>
    </row>
    <row r="2719" spans="5:10" x14ac:dyDescent="0.2">
      <c r="E2719" s="128" t="str">
        <f>IF(ISBLANK(A2719),"",VLOOKUP(A2719,'Tabla de equipos'!$B$3:$D$107,3,FALSE))</f>
        <v/>
      </c>
      <c r="J2719" s="106" t="str">
        <f t="shared" si="42"/>
        <v/>
      </c>
    </row>
    <row r="2720" spans="5:10" x14ac:dyDescent="0.2">
      <c r="E2720" s="128" t="str">
        <f>IF(ISBLANK(A2720),"",VLOOKUP(A2720,'Tabla de equipos'!$B$3:$D$107,3,FALSE))</f>
        <v/>
      </c>
      <c r="J2720" s="106" t="str">
        <f t="shared" si="42"/>
        <v/>
      </c>
    </row>
    <row r="2721" spans="5:10" x14ac:dyDescent="0.2">
      <c r="E2721" s="128" t="str">
        <f>IF(ISBLANK(A2721),"",VLOOKUP(A2721,'Tabla de equipos'!$B$3:$D$107,3,FALSE))</f>
        <v/>
      </c>
      <c r="J2721" s="106" t="str">
        <f t="shared" si="42"/>
        <v/>
      </c>
    </row>
    <row r="2722" spans="5:10" x14ac:dyDescent="0.2">
      <c r="E2722" s="128" t="str">
        <f>IF(ISBLANK(A2722),"",VLOOKUP(A2722,'Tabla de equipos'!$B$3:$D$107,3,FALSE))</f>
        <v/>
      </c>
      <c r="J2722" s="106" t="str">
        <f t="shared" si="42"/>
        <v/>
      </c>
    </row>
    <row r="2723" spans="5:10" x14ac:dyDescent="0.2">
      <c r="E2723" s="128" t="str">
        <f>IF(ISBLANK(A2723),"",VLOOKUP(A2723,'Tabla de equipos'!$B$3:$D$107,3,FALSE))</f>
        <v/>
      </c>
      <c r="J2723" s="106" t="str">
        <f t="shared" si="42"/>
        <v/>
      </c>
    </row>
    <row r="2724" spans="5:10" x14ac:dyDescent="0.2">
      <c r="E2724" s="128" t="str">
        <f>IF(ISBLANK(A2724),"",VLOOKUP(A2724,'Tabla de equipos'!$B$3:$D$107,3,FALSE))</f>
        <v/>
      </c>
      <c r="J2724" s="106" t="str">
        <f t="shared" si="42"/>
        <v/>
      </c>
    </row>
    <row r="2725" spans="5:10" x14ac:dyDescent="0.2">
      <c r="E2725" s="128" t="str">
        <f>IF(ISBLANK(A2725),"",VLOOKUP(A2725,'Tabla de equipos'!$B$3:$D$107,3,FALSE))</f>
        <v/>
      </c>
      <c r="J2725" s="106" t="str">
        <f t="shared" si="42"/>
        <v/>
      </c>
    </row>
    <row r="2726" spans="5:10" x14ac:dyDescent="0.2">
      <c r="E2726" s="128" t="str">
        <f>IF(ISBLANK(A2726),"",VLOOKUP(A2726,'Tabla de equipos'!$B$3:$D$107,3,FALSE))</f>
        <v/>
      </c>
      <c r="J2726" s="106" t="str">
        <f t="shared" si="42"/>
        <v/>
      </c>
    </row>
    <row r="2727" spans="5:10" x14ac:dyDescent="0.2">
      <c r="E2727" s="128" t="str">
        <f>IF(ISBLANK(A2727),"",VLOOKUP(A2727,'Tabla de equipos'!$B$3:$D$107,3,FALSE))</f>
        <v/>
      </c>
      <c r="J2727" s="106" t="str">
        <f t="shared" si="42"/>
        <v/>
      </c>
    </row>
    <row r="2728" spans="5:10" x14ac:dyDescent="0.2">
      <c r="E2728" s="128" t="str">
        <f>IF(ISBLANK(A2728),"",VLOOKUP(A2728,'Tabla de equipos'!$B$3:$D$107,3,FALSE))</f>
        <v/>
      </c>
      <c r="J2728" s="106" t="str">
        <f t="shared" si="42"/>
        <v/>
      </c>
    </row>
    <row r="2729" spans="5:10" x14ac:dyDescent="0.2">
      <c r="E2729" s="128" t="str">
        <f>IF(ISBLANK(A2729),"",VLOOKUP(A2729,'Tabla de equipos'!$B$3:$D$107,3,FALSE))</f>
        <v/>
      </c>
      <c r="J2729" s="106" t="str">
        <f t="shared" si="42"/>
        <v/>
      </c>
    </row>
    <row r="2730" spans="5:10" x14ac:dyDescent="0.2">
      <c r="E2730" s="128" t="str">
        <f>IF(ISBLANK(A2730),"",VLOOKUP(A2730,'Tabla de equipos'!$B$3:$D$107,3,FALSE))</f>
        <v/>
      </c>
      <c r="J2730" s="106" t="str">
        <f t="shared" si="42"/>
        <v/>
      </c>
    </row>
    <row r="2731" spans="5:10" x14ac:dyDescent="0.2">
      <c r="E2731" s="128" t="str">
        <f>IF(ISBLANK(A2731),"",VLOOKUP(A2731,'Tabla de equipos'!$B$3:$D$107,3,FALSE))</f>
        <v/>
      </c>
      <c r="J2731" s="106" t="str">
        <f t="shared" si="42"/>
        <v/>
      </c>
    </row>
    <row r="2732" spans="5:10" x14ac:dyDescent="0.2">
      <c r="E2732" s="128" t="str">
        <f>IF(ISBLANK(A2732),"",VLOOKUP(A2732,'Tabla de equipos'!$B$3:$D$107,3,FALSE))</f>
        <v/>
      </c>
      <c r="J2732" s="106" t="str">
        <f t="shared" si="42"/>
        <v/>
      </c>
    </row>
    <row r="2733" spans="5:10" x14ac:dyDescent="0.2">
      <c r="E2733" s="128" t="str">
        <f>IF(ISBLANK(A2733),"",VLOOKUP(A2733,'Tabla de equipos'!$B$3:$D$107,3,FALSE))</f>
        <v/>
      </c>
      <c r="J2733" s="106" t="str">
        <f t="shared" si="42"/>
        <v/>
      </c>
    </row>
    <row r="2734" spans="5:10" x14ac:dyDescent="0.2">
      <c r="E2734" s="128" t="str">
        <f>IF(ISBLANK(A2734),"",VLOOKUP(A2734,'Tabla de equipos'!$B$3:$D$107,3,FALSE))</f>
        <v/>
      </c>
      <c r="J2734" s="106" t="str">
        <f t="shared" si="42"/>
        <v/>
      </c>
    </row>
    <row r="2735" spans="5:10" x14ac:dyDescent="0.2">
      <c r="E2735" s="128" t="str">
        <f>IF(ISBLANK(A2735),"",VLOOKUP(A2735,'Tabla de equipos'!$B$3:$D$107,3,FALSE))</f>
        <v/>
      </c>
      <c r="J2735" s="106" t="str">
        <f t="shared" si="42"/>
        <v/>
      </c>
    </row>
    <row r="2736" spans="5:10" x14ac:dyDescent="0.2">
      <c r="E2736" s="128" t="str">
        <f>IF(ISBLANK(A2736),"",VLOOKUP(A2736,'Tabla de equipos'!$B$3:$D$107,3,FALSE))</f>
        <v/>
      </c>
      <c r="J2736" s="106" t="str">
        <f t="shared" si="42"/>
        <v/>
      </c>
    </row>
    <row r="2737" spans="5:10" x14ac:dyDescent="0.2">
      <c r="E2737" s="128" t="str">
        <f>IF(ISBLANK(A2737),"",VLOOKUP(A2737,'Tabla de equipos'!$B$3:$D$107,3,FALSE))</f>
        <v/>
      </c>
      <c r="J2737" s="106" t="str">
        <f t="shared" si="42"/>
        <v/>
      </c>
    </row>
    <row r="2738" spans="5:10" x14ac:dyDescent="0.2">
      <c r="E2738" s="128" t="str">
        <f>IF(ISBLANK(A2738),"",VLOOKUP(A2738,'Tabla de equipos'!$B$3:$D$107,3,FALSE))</f>
        <v/>
      </c>
      <c r="J2738" s="106" t="str">
        <f t="shared" si="42"/>
        <v/>
      </c>
    </row>
    <row r="2739" spans="5:10" x14ac:dyDescent="0.2">
      <c r="E2739" s="128" t="str">
        <f>IF(ISBLANK(A2739),"",VLOOKUP(A2739,'Tabla de equipos'!$B$3:$D$107,3,FALSE))</f>
        <v/>
      </c>
      <c r="J2739" s="106" t="str">
        <f t="shared" si="42"/>
        <v/>
      </c>
    </row>
    <row r="2740" spans="5:10" x14ac:dyDescent="0.2">
      <c r="E2740" s="128" t="str">
        <f>IF(ISBLANK(A2740),"",VLOOKUP(A2740,'Tabla de equipos'!$B$3:$D$107,3,FALSE))</f>
        <v/>
      </c>
      <c r="J2740" s="106" t="str">
        <f t="shared" si="42"/>
        <v/>
      </c>
    </row>
    <row r="2741" spans="5:10" x14ac:dyDescent="0.2">
      <c r="E2741" s="128" t="str">
        <f>IF(ISBLANK(A2741),"",VLOOKUP(A2741,'Tabla de equipos'!$B$3:$D$107,3,FALSE))</f>
        <v/>
      </c>
      <c r="J2741" s="106" t="str">
        <f t="shared" si="42"/>
        <v/>
      </c>
    </row>
    <row r="2742" spans="5:10" x14ac:dyDescent="0.2">
      <c r="E2742" s="128" t="str">
        <f>IF(ISBLANK(A2742),"",VLOOKUP(A2742,'Tabla de equipos'!$B$3:$D$107,3,FALSE))</f>
        <v/>
      </c>
      <c r="J2742" s="106" t="str">
        <f t="shared" si="42"/>
        <v/>
      </c>
    </row>
    <row r="2743" spans="5:10" x14ac:dyDescent="0.2">
      <c r="E2743" s="128" t="str">
        <f>IF(ISBLANK(A2743),"",VLOOKUP(A2743,'Tabla de equipos'!$B$3:$D$107,3,FALSE))</f>
        <v/>
      </c>
      <c r="J2743" s="106" t="str">
        <f t="shared" si="42"/>
        <v/>
      </c>
    </row>
    <row r="2744" spans="5:10" x14ac:dyDescent="0.2">
      <c r="E2744" s="128" t="str">
        <f>IF(ISBLANK(A2744),"",VLOOKUP(A2744,'Tabla de equipos'!$B$3:$D$107,3,FALSE))</f>
        <v/>
      </c>
      <c r="J2744" s="106" t="str">
        <f t="shared" si="42"/>
        <v/>
      </c>
    </row>
    <row r="2745" spans="5:10" x14ac:dyDescent="0.2">
      <c r="E2745" s="128" t="str">
        <f>IF(ISBLANK(A2745),"",VLOOKUP(A2745,'Tabla de equipos'!$B$3:$D$107,3,FALSE))</f>
        <v/>
      </c>
      <c r="J2745" s="106" t="str">
        <f t="shared" si="42"/>
        <v/>
      </c>
    </row>
    <row r="2746" spans="5:10" x14ac:dyDescent="0.2">
      <c r="E2746" s="128" t="str">
        <f>IF(ISBLANK(A2746),"",VLOOKUP(A2746,'Tabla de equipos'!$B$3:$D$107,3,FALSE))</f>
        <v/>
      </c>
      <c r="J2746" s="106" t="str">
        <f t="shared" si="42"/>
        <v/>
      </c>
    </row>
    <row r="2747" spans="5:10" x14ac:dyDescent="0.2">
      <c r="E2747" s="128" t="str">
        <f>IF(ISBLANK(A2747),"",VLOOKUP(A2747,'Tabla de equipos'!$B$3:$D$107,3,FALSE))</f>
        <v/>
      </c>
      <c r="J2747" s="106" t="str">
        <f t="shared" si="42"/>
        <v/>
      </c>
    </row>
    <row r="2748" spans="5:10" x14ac:dyDescent="0.2">
      <c r="E2748" s="128" t="str">
        <f>IF(ISBLANK(A2748),"",VLOOKUP(A2748,'Tabla de equipos'!$B$3:$D$107,3,FALSE))</f>
        <v/>
      </c>
      <c r="J2748" s="106" t="str">
        <f t="shared" si="42"/>
        <v/>
      </c>
    </row>
    <row r="2749" spans="5:10" x14ac:dyDescent="0.2">
      <c r="E2749" s="128" t="str">
        <f>IF(ISBLANK(A2749),"",VLOOKUP(A2749,'Tabla de equipos'!$B$3:$D$107,3,FALSE))</f>
        <v/>
      </c>
      <c r="J2749" s="106" t="str">
        <f t="shared" si="42"/>
        <v/>
      </c>
    </row>
    <row r="2750" spans="5:10" x14ac:dyDescent="0.2">
      <c r="E2750" s="128" t="str">
        <f>IF(ISBLANK(A2750),"",VLOOKUP(A2750,'Tabla de equipos'!$B$3:$D$107,3,FALSE))</f>
        <v/>
      </c>
      <c r="J2750" s="106" t="str">
        <f t="shared" si="42"/>
        <v/>
      </c>
    </row>
    <row r="2751" spans="5:10" x14ac:dyDescent="0.2">
      <c r="E2751" s="128" t="str">
        <f>IF(ISBLANK(A2751),"",VLOOKUP(A2751,'Tabla de equipos'!$B$3:$D$107,3,FALSE))</f>
        <v/>
      </c>
      <c r="J2751" s="106" t="str">
        <f t="shared" si="42"/>
        <v/>
      </c>
    </row>
    <row r="2752" spans="5:10" x14ac:dyDescent="0.2">
      <c r="E2752" s="128" t="str">
        <f>IF(ISBLANK(A2752),"",VLOOKUP(A2752,'Tabla de equipos'!$B$3:$D$107,3,FALSE))</f>
        <v/>
      </c>
      <c r="J2752" s="106" t="str">
        <f t="shared" si="42"/>
        <v/>
      </c>
    </row>
    <row r="2753" spans="5:10" x14ac:dyDescent="0.2">
      <c r="E2753" s="128" t="str">
        <f>IF(ISBLANK(A2753),"",VLOOKUP(A2753,'Tabla de equipos'!$B$3:$D$107,3,FALSE))</f>
        <v/>
      </c>
      <c r="J2753" s="106" t="str">
        <f t="shared" si="42"/>
        <v/>
      </c>
    </row>
    <row r="2754" spans="5:10" x14ac:dyDescent="0.2">
      <c r="E2754" s="128" t="str">
        <f>IF(ISBLANK(A2754),"",VLOOKUP(A2754,'Tabla de equipos'!$B$3:$D$107,3,FALSE))</f>
        <v/>
      </c>
      <c r="J2754" s="106" t="str">
        <f t="shared" si="42"/>
        <v/>
      </c>
    </row>
    <row r="2755" spans="5:10" x14ac:dyDescent="0.2">
      <c r="E2755" s="128" t="str">
        <f>IF(ISBLANK(A2755),"",VLOOKUP(A2755,'Tabla de equipos'!$B$3:$D$107,3,FALSE))</f>
        <v/>
      </c>
      <c r="J2755" s="106" t="str">
        <f t="shared" si="42"/>
        <v/>
      </c>
    </row>
    <row r="2756" spans="5:10" x14ac:dyDescent="0.2">
      <c r="E2756" s="128" t="str">
        <f>IF(ISBLANK(A2756),"",VLOOKUP(A2756,'Tabla de equipos'!$B$3:$D$107,3,FALSE))</f>
        <v/>
      </c>
      <c r="J2756" s="106" t="str">
        <f t="shared" si="42"/>
        <v/>
      </c>
    </row>
    <row r="2757" spans="5:10" x14ac:dyDescent="0.2">
      <c r="E2757" s="128" t="str">
        <f>IF(ISBLANK(A2757),"",VLOOKUP(A2757,'Tabla de equipos'!$B$3:$D$107,3,FALSE))</f>
        <v/>
      </c>
      <c r="J2757" s="106" t="str">
        <f t="shared" ref="J2757:J2820" si="43">IF(AND(A2757="",G2757=0),"",IF(AND(G2757&gt;0,A2757=""),"Falta elegir equipo/producto",IF(AND(A2757&lt;&gt;"",G2757=""),"falta incluir unidades",IF(AND(A2757&lt;&gt;"",G2757&gt;0,B2757=""),"Falta incluir Tipo de Exceptuación",IF(AND(A2757&lt;&gt;"",B2757&lt;&gt;"",C2757="",G2757&gt;0),"Falta Incluir Nombre del Beneficiario","No olvidar adjuntar factura de la exceptuación")))))</f>
        <v/>
      </c>
    </row>
    <row r="2758" spans="5:10" x14ac:dyDescent="0.2">
      <c r="E2758" s="128" t="str">
        <f>IF(ISBLANK(A2758),"",VLOOKUP(A2758,'Tabla de equipos'!$B$3:$D$107,3,FALSE))</f>
        <v/>
      </c>
      <c r="J2758" s="106" t="str">
        <f t="shared" si="43"/>
        <v/>
      </c>
    </row>
    <row r="2759" spans="5:10" x14ac:dyDescent="0.2">
      <c r="E2759" s="128" t="str">
        <f>IF(ISBLANK(A2759),"",VLOOKUP(A2759,'Tabla de equipos'!$B$3:$D$107,3,FALSE))</f>
        <v/>
      </c>
      <c r="J2759" s="106" t="str">
        <f t="shared" si="43"/>
        <v/>
      </c>
    </row>
    <row r="2760" spans="5:10" x14ac:dyDescent="0.2">
      <c r="E2760" s="128" t="str">
        <f>IF(ISBLANK(A2760),"",VLOOKUP(A2760,'Tabla de equipos'!$B$3:$D$107,3,FALSE))</f>
        <v/>
      </c>
      <c r="J2760" s="106" t="str">
        <f t="shared" si="43"/>
        <v/>
      </c>
    </row>
    <row r="2761" spans="5:10" x14ac:dyDescent="0.2">
      <c r="E2761" s="128" t="str">
        <f>IF(ISBLANK(A2761),"",VLOOKUP(A2761,'Tabla de equipos'!$B$3:$D$107,3,FALSE))</f>
        <v/>
      </c>
      <c r="J2761" s="106" t="str">
        <f t="shared" si="43"/>
        <v/>
      </c>
    </row>
    <row r="2762" spans="5:10" x14ac:dyDescent="0.2">
      <c r="E2762" s="128" t="str">
        <f>IF(ISBLANK(A2762),"",VLOOKUP(A2762,'Tabla de equipos'!$B$3:$D$107,3,FALSE))</f>
        <v/>
      </c>
      <c r="J2762" s="106" t="str">
        <f t="shared" si="43"/>
        <v/>
      </c>
    </row>
    <row r="2763" spans="5:10" x14ac:dyDescent="0.2">
      <c r="E2763" s="128" t="str">
        <f>IF(ISBLANK(A2763),"",VLOOKUP(A2763,'Tabla de equipos'!$B$3:$D$107,3,FALSE))</f>
        <v/>
      </c>
      <c r="J2763" s="106" t="str">
        <f t="shared" si="43"/>
        <v/>
      </c>
    </row>
    <row r="2764" spans="5:10" x14ac:dyDescent="0.2">
      <c r="E2764" s="128" t="str">
        <f>IF(ISBLANK(A2764),"",VLOOKUP(A2764,'Tabla de equipos'!$B$3:$D$107,3,FALSE))</f>
        <v/>
      </c>
      <c r="J2764" s="106" t="str">
        <f t="shared" si="43"/>
        <v/>
      </c>
    </row>
    <row r="2765" spans="5:10" x14ac:dyDescent="0.2">
      <c r="E2765" s="128" t="str">
        <f>IF(ISBLANK(A2765),"",VLOOKUP(A2765,'Tabla de equipos'!$B$3:$D$107,3,FALSE))</f>
        <v/>
      </c>
      <c r="J2765" s="106" t="str">
        <f t="shared" si="43"/>
        <v/>
      </c>
    </row>
    <row r="2766" spans="5:10" x14ac:dyDescent="0.2">
      <c r="E2766" s="128" t="str">
        <f>IF(ISBLANK(A2766),"",VLOOKUP(A2766,'Tabla de equipos'!$B$3:$D$107,3,FALSE))</f>
        <v/>
      </c>
      <c r="J2766" s="106" t="str">
        <f t="shared" si="43"/>
        <v/>
      </c>
    </row>
    <row r="2767" spans="5:10" x14ac:dyDescent="0.2">
      <c r="E2767" s="128" t="str">
        <f>IF(ISBLANK(A2767),"",VLOOKUP(A2767,'Tabla de equipos'!$B$3:$D$107,3,FALSE))</f>
        <v/>
      </c>
      <c r="J2767" s="106" t="str">
        <f t="shared" si="43"/>
        <v/>
      </c>
    </row>
    <row r="2768" spans="5:10" x14ac:dyDescent="0.2">
      <c r="E2768" s="128" t="str">
        <f>IF(ISBLANK(A2768),"",VLOOKUP(A2768,'Tabla de equipos'!$B$3:$D$107,3,FALSE))</f>
        <v/>
      </c>
      <c r="J2768" s="106" t="str">
        <f t="shared" si="43"/>
        <v/>
      </c>
    </row>
    <row r="2769" spans="5:10" x14ac:dyDescent="0.2">
      <c r="E2769" s="128" t="str">
        <f>IF(ISBLANK(A2769),"",VLOOKUP(A2769,'Tabla de equipos'!$B$3:$D$107,3,FALSE))</f>
        <v/>
      </c>
      <c r="J2769" s="106" t="str">
        <f t="shared" si="43"/>
        <v/>
      </c>
    </row>
    <row r="2770" spans="5:10" x14ac:dyDescent="0.2">
      <c r="E2770" s="128" t="str">
        <f>IF(ISBLANK(A2770),"",VLOOKUP(A2770,'Tabla de equipos'!$B$3:$D$107,3,FALSE))</f>
        <v/>
      </c>
      <c r="J2770" s="106" t="str">
        <f t="shared" si="43"/>
        <v/>
      </c>
    </row>
    <row r="2771" spans="5:10" x14ac:dyDescent="0.2">
      <c r="E2771" s="128" t="str">
        <f>IF(ISBLANK(A2771),"",VLOOKUP(A2771,'Tabla de equipos'!$B$3:$D$107,3,FALSE))</f>
        <v/>
      </c>
      <c r="J2771" s="106" t="str">
        <f t="shared" si="43"/>
        <v/>
      </c>
    </row>
    <row r="2772" spans="5:10" x14ac:dyDescent="0.2">
      <c r="E2772" s="128" t="str">
        <f>IF(ISBLANK(A2772),"",VLOOKUP(A2772,'Tabla de equipos'!$B$3:$D$107,3,FALSE))</f>
        <v/>
      </c>
      <c r="J2772" s="106" t="str">
        <f t="shared" si="43"/>
        <v/>
      </c>
    </row>
    <row r="2773" spans="5:10" x14ac:dyDescent="0.2">
      <c r="E2773" s="128" t="str">
        <f>IF(ISBLANK(A2773),"",VLOOKUP(A2773,'Tabla de equipos'!$B$3:$D$107,3,FALSE))</f>
        <v/>
      </c>
      <c r="J2773" s="106" t="str">
        <f t="shared" si="43"/>
        <v/>
      </c>
    </row>
    <row r="2774" spans="5:10" x14ac:dyDescent="0.2">
      <c r="E2774" s="128" t="str">
        <f>IF(ISBLANK(A2774),"",VLOOKUP(A2774,'Tabla de equipos'!$B$3:$D$107,3,FALSE))</f>
        <v/>
      </c>
      <c r="J2774" s="106" t="str">
        <f t="shared" si="43"/>
        <v/>
      </c>
    </row>
    <row r="2775" spans="5:10" x14ac:dyDescent="0.2">
      <c r="E2775" s="128" t="str">
        <f>IF(ISBLANK(A2775),"",VLOOKUP(A2775,'Tabla de equipos'!$B$3:$D$107,3,FALSE))</f>
        <v/>
      </c>
      <c r="J2775" s="106" t="str">
        <f t="shared" si="43"/>
        <v/>
      </c>
    </row>
    <row r="2776" spans="5:10" x14ac:dyDescent="0.2">
      <c r="E2776" s="128" t="str">
        <f>IF(ISBLANK(A2776),"",VLOOKUP(A2776,'Tabla de equipos'!$B$3:$D$107,3,FALSE))</f>
        <v/>
      </c>
      <c r="J2776" s="106" t="str">
        <f t="shared" si="43"/>
        <v/>
      </c>
    </row>
    <row r="2777" spans="5:10" x14ac:dyDescent="0.2">
      <c r="E2777" s="128" t="str">
        <f>IF(ISBLANK(A2777),"",VLOOKUP(A2777,'Tabla de equipos'!$B$3:$D$107,3,FALSE))</f>
        <v/>
      </c>
      <c r="J2777" s="106" t="str">
        <f t="shared" si="43"/>
        <v/>
      </c>
    </row>
    <row r="2778" spans="5:10" x14ac:dyDescent="0.2">
      <c r="E2778" s="128" t="str">
        <f>IF(ISBLANK(A2778),"",VLOOKUP(A2778,'Tabla de equipos'!$B$3:$D$107,3,FALSE))</f>
        <v/>
      </c>
      <c r="J2778" s="106" t="str">
        <f t="shared" si="43"/>
        <v/>
      </c>
    </row>
    <row r="2779" spans="5:10" x14ac:dyDescent="0.2">
      <c r="E2779" s="128" t="str">
        <f>IF(ISBLANK(A2779),"",VLOOKUP(A2779,'Tabla de equipos'!$B$3:$D$107,3,FALSE))</f>
        <v/>
      </c>
      <c r="J2779" s="106" t="str">
        <f t="shared" si="43"/>
        <v/>
      </c>
    </row>
    <row r="2780" spans="5:10" x14ac:dyDescent="0.2">
      <c r="E2780" s="128" t="str">
        <f>IF(ISBLANK(A2780),"",VLOOKUP(A2780,'Tabla de equipos'!$B$3:$D$107,3,FALSE))</f>
        <v/>
      </c>
      <c r="J2780" s="106" t="str">
        <f t="shared" si="43"/>
        <v/>
      </c>
    </row>
    <row r="2781" spans="5:10" x14ac:dyDescent="0.2">
      <c r="E2781" s="128" t="str">
        <f>IF(ISBLANK(A2781),"",VLOOKUP(A2781,'Tabla de equipos'!$B$3:$D$107,3,FALSE))</f>
        <v/>
      </c>
      <c r="J2781" s="106" t="str">
        <f t="shared" si="43"/>
        <v/>
      </c>
    </row>
    <row r="2782" spans="5:10" x14ac:dyDescent="0.2">
      <c r="E2782" s="128" t="str">
        <f>IF(ISBLANK(A2782),"",VLOOKUP(A2782,'Tabla de equipos'!$B$3:$D$107,3,FALSE))</f>
        <v/>
      </c>
      <c r="J2782" s="106" t="str">
        <f t="shared" si="43"/>
        <v/>
      </c>
    </row>
    <row r="2783" spans="5:10" x14ac:dyDescent="0.2">
      <c r="E2783" s="128" t="str">
        <f>IF(ISBLANK(A2783),"",VLOOKUP(A2783,'Tabla de equipos'!$B$3:$D$107,3,FALSE))</f>
        <v/>
      </c>
      <c r="J2783" s="106" t="str">
        <f t="shared" si="43"/>
        <v/>
      </c>
    </row>
    <row r="2784" spans="5:10" x14ac:dyDescent="0.2">
      <c r="E2784" s="128" t="str">
        <f>IF(ISBLANK(A2784),"",VLOOKUP(A2784,'Tabla de equipos'!$B$3:$D$107,3,FALSE))</f>
        <v/>
      </c>
      <c r="J2784" s="106" t="str">
        <f t="shared" si="43"/>
        <v/>
      </c>
    </row>
    <row r="2785" spans="5:10" x14ac:dyDescent="0.2">
      <c r="E2785" s="128" t="str">
        <f>IF(ISBLANK(A2785),"",VLOOKUP(A2785,'Tabla de equipos'!$B$3:$D$107,3,FALSE))</f>
        <v/>
      </c>
      <c r="J2785" s="106" t="str">
        <f t="shared" si="43"/>
        <v/>
      </c>
    </row>
    <row r="2786" spans="5:10" x14ac:dyDescent="0.2">
      <c r="E2786" s="128" t="str">
        <f>IF(ISBLANK(A2786),"",VLOOKUP(A2786,'Tabla de equipos'!$B$3:$D$107,3,FALSE))</f>
        <v/>
      </c>
      <c r="J2786" s="106" t="str">
        <f t="shared" si="43"/>
        <v/>
      </c>
    </row>
    <row r="2787" spans="5:10" x14ac:dyDescent="0.2">
      <c r="E2787" s="128" t="str">
        <f>IF(ISBLANK(A2787),"",VLOOKUP(A2787,'Tabla de equipos'!$B$3:$D$107,3,FALSE))</f>
        <v/>
      </c>
      <c r="J2787" s="106" t="str">
        <f t="shared" si="43"/>
        <v/>
      </c>
    </row>
    <row r="2788" spans="5:10" x14ac:dyDescent="0.2">
      <c r="E2788" s="128" t="str">
        <f>IF(ISBLANK(A2788),"",VLOOKUP(A2788,'Tabla de equipos'!$B$3:$D$107,3,FALSE))</f>
        <v/>
      </c>
      <c r="J2788" s="106" t="str">
        <f t="shared" si="43"/>
        <v/>
      </c>
    </row>
    <row r="2789" spans="5:10" x14ac:dyDescent="0.2">
      <c r="E2789" s="128" t="str">
        <f>IF(ISBLANK(A2789),"",VLOOKUP(A2789,'Tabla de equipos'!$B$3:$D$107,3,FALSE))</f>
        <v/>
      </c>
      <c r="J2789" s="106" t="str">
        <f t="shared" si="43"/>
        <v/>
      </c>
    </row>
    <row r="2790" spans="5:10" x14ac:dyDescent="0.2">
      <c r="E2790" s="128" t="str">
        <f>IF(ISBLANK(A2790),"",VLOOKUP(A2790,'Tabla de equipos'!$B$3:$D$107,3,FALSE))</f>
        <v/>
      </c>
      <c r="J2790" s="106" t="str">
        <f t="shared" si="43"/>
        <v/>
      </c>
    </row>
    <row r="2791" spans="5:10" x14ac:dyDescent="0.2">
      <c r="E2791" s="128" t="str">
        <f>IF(ISBLANK(A2791),"",VLOOKUP(A2791,'Tabla de equipos'!$B$3:$D$107,3,FALSE))</f>
        <v/>
      </c>
      <c r="J2791" s="106" t="str">
        <f t="shared" si="43"/>
        <v/>
      </c>
    </row>
    <row r="2792" spans="5:10" x14ac:dyDescent="0.2">
      <c r="E2792" s="128" t="str">
        <f>IF(ISBLANK(A2792),"",VLOOKUP(A2792,'Tabla de equipos'!$B$3:$D$107,3,FALSE))</f>
        <v/>
      </c>
      <c r="J2792" s="106" t="str">
        <f t="shared" si="43"/>
        <v/>
      </c>
    </row>
    <row r="2793" spans="5:10" x14ac:dyDescent="0.2">
      <c r="E2793" s="128" t="str">
        <f>IF(ISBLANK(A2793),"",VLOOKUP(A2793,'Tabla de equipos'!$B$3:$D$107,3,FALSE))</f>
        <v/>
      </c>
      <c r="J2793" s="106" t="str">
        <f t="shared" si="43"/>
        <v/>
      </c>
    </row>
    <row r="2794" spans="5:10" x14ac:dyDescent="0.2">
      <c r="E2794" s="128" t="str">
        <f>IF(ISBLANK(A2794),"",VLOOKUP(A2794,'Tabla de equipos'!$B$3:$D$107,3,FALSE))</f>
        <v/>
      </c>
      <c r="J2794" s="106" t="str">
        <f t="shared" si="43"/>
        <v/>
      </c>
    </row>
    <row r="2795" spans="5:10" x14ac:dyDescent="0.2">
      <c r="E2795" s="128" t="str">
        <f>IF(ISBLANK(A2795),"",VLOOKUP(A2795,'Tabla de equipos'!$B$3:$D$107,3,FALSE))</f>
        <v/>
      </c>
      <c r="J2795" s="106" t="str">
        <f t="shared" si="43"/>
        <v/>
      </c>
    </row>
    <row r="2796" spans="5:10" x14ac:dyDescent="0.2">
      <c r="E2796" s="128" t="str">
        <f>IF(ISBLANK(A2796),"",VLOOKUP(A2796,'Tabla de equipos'!$B$3:$D$107,3,FALSE))</f>
        <v/>
      </c>
      <c r="J2796" s="106" t="str">
        <f t="shared" si="43"/>
        <v/>
      </c>
    </row>
    <row r="2797" spans="5:10" x14ac:dyDescent="0.2">
      <c r="E2797" s="128" t="str">
        <f>IF(ISBLANK(A2797),"",VLOOKUP(A2797,'Tabla de equipos'!$B$3:$D$107,3,FALSE))</f>
        <v/>
      </c>
      <c r="J2797" s="106" t="str">
        <f t="shared" si="43"/>
        <v/>
      </c>
    </row>
    <row r="2798" spans="5:10" x14ac:dyDescent="0.2">
      <c r="E2798" s="128" t="str">
        <f>IF(ISBLANK(A2798),"",VLOOKUP(A2798,'Tabla de equipos'!$B$3:$D$107,3,FALSE))</f>
        <v/>
      </c>
      <c r="J2798" s="106" t="str">
        <f t="shared" si="43"/>
        <v/>
      </c>
    </row>
    <row r="2799" spans="5:10" x14ac:dyDescent="0.2">
      <c r="E2799" s="128" t="str">
        <f>IF(ISBLANK(A2799),"",VLOOKUP(A2799,'Tabla de equipos'!$B$3:$D$107,3,FALSE))</f>
        <v/>
      </c>
      <c r="J2799" s="106" t="str">
        <f t="shared" si="43"/>
        <v/>
      </c>
    </row>
    <row r="2800" spans="5:10" x14ac:dyDescent="0.2">
      <c r="E2800" s="128" t="str">
        <f>IF(ISBLANK(A2800),"",VLOOKUP(A2800,'Tabla de equipos'!$B$3:$D$107,3,FALSE))</f>
        <v/>
      </c>
      <c r="J2800" s="106" t="str">
        <f t="shared" si="43"/>
        <v/>
      </c>
    </row>
    <row r="2801" spans="5:10" x14ac:dyDescent="0.2">
      <c r="E2801" s="128" t="str">
        <f>IF(ISBLANK(A2801),"",VLOOKUP(A2801,'Tabla de equipos'!$B$3:$D$107,3,FALSE))</f>
        <v/>
      </c>
      <c r="J2801" s="106" t="str">
        <f t="shared" si="43"/>
        <v/>
      </c>
    </row>
    <row r="2802" spans="5:10" x14ac:dyDescent="0.2">
      <c r="E2802" s="128" t="str">
        <f>IF(ISBLANK(A2802),"",VLOOKUP(A2802,'Tabla de equipos'!$B$3:$D$107,3,FALSE))</f>
        <v/>
      </c>
      <c r="J2802" s="106" t="str">
        <f t="shared" si="43"/>
        <v/>
      </c>
    </row>
    <row r="2803" spans="5:10" x14ac:dyDescent="0.2">
      <c r="E2803" s="128" t="str">
        <f>IF(ISBLANK(A2803),"",VLOOKUP(A2803,'Tabla de equipos'!$B$3:$D$107,3,FALSE))</f>
        <v/>
      </c>
      <c r="J2803" s="106" t="str">
        <f t="shared" si="43"/>
        <v/>
      </c>
    </row>
    <row r="2804" spans="5:10" x14ac:dyDescent="0.2">
      <c r="E2804" s="128" t="str">
        <f>IF(ISBLANK(A2804),"",VLOOKUP(A2804,'Tabla de equipos'!$B$3:$D$107,3,FALSE))</f>
        <v/>
      </c>
      <c r="J2804" s="106" t="str">
        <f t="shared" si="43"/>
        <v/>
      </c>
    </row>
    <row r="2805" spans="5:10" x14ac:dyDescent="0.2">
      <c r="E2805" s="128" t="str">
        <f>IF(ISBLANK(A2805),"",VLOOKUP(A2805,'Tabla de equipos'!$B$3:$D$107,3,FALSE))</f>
        <v/>
      </c>
      <c r="J2805" s="106" t="str">
        <f t="shared" si="43"/>
        <v/>
      </c>
    </row>
    <row r="2806" spans="5:10" x14ac:dyDescent="0.2">
      <c r="E2806" s="128" t="str">
        <f>IF(ISBLANK(A2806),"",VLOOKUP(A2806,'Tabla de equipos'!$B$3:$D$107,3,FALSE))</f>
        <v/>
      </c>
      <c r="J2806" s="106" t="str">
        <f t="shared" si="43"/>
        <v/>
      </c>
    </row>
    <row r="2807" spans="5:10" x14ac:dyDescent="0.2">
      <c r="E2807" s="128" t="str">
        <f>IF(ISBLANK(A2807),"",VLOOKUP(A2807,'Tabla de equipos'!$B$3:$D$107,3,FALSE))</f>
        <v/>
      </c>
      <c r="J2807" s="106" t="str">
        <f t="shared" si="43"/>
        <v/>
      </c>
    </row>
    <row r="2808" spans="5:10" x14ac:dyDescent="0.2">
      <c r="E2808" s="128" t="str">
        <f>IF(ISBLANK(A2808),"",VLOOKUP(A2808,'Tabla de equipos'!$B$3:$D$107,3,FALSE))</f>
        <v/>
      </c>
      <c r="J2808" s="106" t="str">
        <f t="shared" si="43"/>
        <v/>
      </c>
    </row>
    <row r="2809" spans="5:10" x14ac:dyDescent="0.2">
      <c r="E2809" s="128" t="str">
        <f>IF(ISBLANK(A2809),"",VLOOKUP(A2809,'Tabla de equipos'!$B$3:$D$107,3,FALSE))</f>
        <v/>
      </c>
      <c r="J2809" s="106" t="str">
        <f t="shared" si="43"/>
        <v/>
      </c>
    </row>
    <row r="2810" spans="5:10" x14ac:dyDescent="0.2">
      <c r="E2810" s="128" t="str">
        <f>IF(ISBLANK(A2810),"",VLOOKUP(A2810,'Tabla de equipos'!$B$3:$D$107,3,FALSE))</f>
        <v/>
      </c>
      <c r="J2810" s="106" t="str">
        <f t="shared" si="43"/>
        <v/>
      </c>
    </row>
    <row r="2811" spans="5:10" x14ac:dyDescent="0.2">
      <c r="E2811" s="128" t="str">
        <f>IF(ISBLANK(A2811),"",VLOOKUP(A2811,'Tabla de equipos'!$B$3:$D$107,3,FALSE))</f>
        <v/>
      </c>
      <c r="J2811" s="106" t="str">
        <f t="shared" si="43"/>
        <v/>
      </c>
    </row>
    <row r="2812" spans="5:10" x14ac:dyDescent="0.2">
      <c r="E2812" s="128" t="str">
        <f>IF(ISBLANK(A2812),"",VLOOKUP(A2812,'Tabla de equipos'!$B$3:$D$107,3,FALSE))</f>
        <v/>
      </c>
      <c r="J2812" s="106" t="str">
        <f t="shared" si="43"/>
        <v/>
      </c>
    </row>
    <row r="2813" spans="5:10" x14ac:dyDescent="0.2">
      <c r="E2813" s="128" t="str">
        <f>IF(ISBLANK(A2813),"",VLOOKUP(A2813,'Tabla de equipos'!$B$3:$D$107,3,FALSE))</f>
        <v/>
      </c>
      <c r="J2813" s="106" t="str">
        <f t="shared" si="43"/>
        <v/>
      </c>
    </row>
    <row r="2814" spans="5:10" x14ac:dyDescent="0.2">
      <c r="E2814" s="128" t="str">
        <f>IF(ISBLANK(A2814),"",VLOOKUP(A2814,'Tabla de equipos'!$B$3:$D$107,3,FALSE))</f>
        <v/>
      </c>
      <c r="J2814" s="106" t="str">
        <f t="shared" si="43"/>
        <v/>
      </c>
    </row>
    <row r="2815" spans="5:10" x14ac:dyDescent="0.2">
      <c r="E2815" s="128" t="str">
        <f>IF(ISBLANK(A2815),"",VLOOKUP(A2815,'Tabla de equipos'!$B$3:$D$107,3,FALSE))</f>
        <v/>
      </c>
      <c r="J2815" s="106" t="str">
        <f t="shared" si="43"/>
        <v/>
      </c>
    </row>
    <row r="2816" spans="5:10" x14ac:dyDescent="0.2">
      <c r="E2816" s="128" t="str">
        <f>IF(ISBLANK(A2816),"",VLOOKUP(A2816,'Tabla de equipos'!$B$3:$D$107,3,FALSE))</f>
        <v/>
      </c>
      <c r="J2816" s="106" t="str">
        <f t="shared" si="43"/>
        <v/>
      </c>
    </row>
    <row r="2817" spans="5:10" x14ac:dyDescent="0.2">
      <c r="E2817" s="128" t="str">
        <f>IF(ISBLANK(A2817),"",VLOOKUP(A2817,'Tabla de equipos'!$B$3:$D$107,3,FALSE))</f>
        <v/>
      </c>
      <c r="J2817" s="106" t="str">
        <f t="shared" si="43"/>
        <v/>
      </c>
    </row>
    <row r="2818" spans="5:10" x14ac:dyDescent="0.2">
      <c r="E2818" s="128" t="str">
        <f>IF(ISBLANK(A2818),"",VLOOKUP(A2818,'Tabla de equipos'!$B$3:$D$107,3,FALSE))</f>
        <v/>
      </c>
      <c r="J2818" s="106" t="str">
        <f t="shared" si="43"/>
        <v/>
      </c>
    </row>
    <row r="2819" spans="5:10" x14ac:dyDescent="0.2">
      <c r="E2819" s="128" t="str">
        <f>IF(ISBLANK(A2819),"",VLOOKUP(A2819,'Tabla de equipos'!$B$3:$D$107,3,FALSE))</f>
        <v/>
      </c>
      <c r="J2819" s="106" t="str">
        <f t="shared" si="43"/>
        <v/>
      </c>
    </row>
    <row r="2820" spans="5:10" x14ac:dyDescent="0.2">
      <c r="E2820" s="128" t="str">
        <f>IF(ISBLANK(A2820),"",VLOOKUP(A2820,'Tabla de equipos'!$B$3:$D$107,3,FALSE))</f>
        <v/>
      </c>
      <c r="J2820" s="106" t="str">
        <f t="shared" si="43"/>
        <v/>
      </c>
    </row>
    <row r="2821" spans="5:10" x14ac:dyDescent="0.2">
      <c r="E2821" s="128" t="str">
        <f>IF(ISBLANK(A2821),"",VLOOKUP(A2821,'Tabla de equipos'!$B$3:$D$107,3,FALSE))</f>
        <v/>
      </c>
      <c r="J2821" s="106" t="str">
        <f t="shared" ref="J2821:J2884" si="44">IF(AND(A2821="",G2821=0),"",IF(AND(G2821&gt;0,A2821=""),"Falta elegir equipo/producto",IF(AND(A2821&lt;&gt;"",G2821=""),"falta incluir unidades",IF(AND(A2821&lt;&gt;"",G2821&gt;0,B2821=""),"Falta incluir Tipo de Exceptuación",IF(AND(A2821&lt;&gt;"",B2821&lt;&gt;"",C2821="",G2821&gt;0),"Falta Incluir Nombre del Beneficiario","No olvidar adjuntar factura de la exceptuación")))))</f>
        <v/>
      </c>
    </row>
    <row r="2822" spans="5:10" x14ac:dyDescent="0.2">
      <c r="E2822" s="128" t="str">
        <f>IF(ISBLANK(A2822),"",VLOOKUP(A2822,'Tabla de equipos'!$B$3:$D$107,3,FALSE))</f>
        <v/>
      </c>
      <c r="J2822" s="106" t="str">
        <f t="shared" si="44"/>
        <v/>
      </c>
    </row>
    <row r="2823" spans="5:10" x14ac:dyDescent="0.2">
      <c r="E2823" s="128" t="str">
        <f>IF(ISBLANK(A2823),"",VLOOKUP(A2823,'Tabla de equipos'!$B$3:$D$107,3,FALSE))</f>
        <v/>
      </c>
      <c r="J2823" s="106" t="str">
        <f t="shared" si="44"/>
        <v/>
      </c>
    </row>
    <row r="2824" spans="5:10" x14ac:dyDescent="0.2">
      <c r="E2824" s="128" t="str">
        <f>IF(ISBLANK(A2824),"",VLOOKUP(A2824,'Tabla de equipos'!$B$3:$D$107,3,FALSE))</f>
        <v/>
      </c>
      <c r="J2824" s="106" t="str">
        <f t="shared" si="44"/>
        <v/>
      </c>
    </row>
    <row r="2825" spans="5:10" x14ac:dyDescent="0.2">
      <c r="E2825" s="128" t="str">
        <f>IF(ISBLANK(A2825),"",VLOOKUP(A2825,'Tabla de equipos'!$B$3:$D$107,3,FALSE))</f>
        <v/>
      </c>
      <c r="J2825" s="106" t="str">
        <f t="shared" si="44"/>
        <v/>
      </c>
    </row>
    <row r="2826" spans="5:10" x14ac:dyDescent="0.2">
      <c r="E2826" s="128" t="str">
        <f>IF(ISBLANK(A2826),"",VLOOKUP(A2826,'Tabla de equipos'!$B$3:$D$107,3,FALSE))</f>
        <v/>
      </c>
      <c r="J2826" s="106" t="str">
        <f t="shared" si="44"/>
        <v/>
      </c>
    </row>
    <row r="2827" spans="5:10" x14ac:dyDescent="0.2">
      <c r="E2827" s="128" t="str">
        <f>IF(ISBLANK(A2827),"",VLOOKUP(A2827,'Tabla de equipos'!$B$3:$D$107,3,FALSE))</f>
        <v/>
      </c>
      <c r="J2827" s="106" t="str">
        <f t="shared" si="44"/>
        <v/>
      </c>
    </row>
    <row r="2828" spans="5:10" x14ac:dyDescent="0.2">
      <c r="E2828" s="128" t="str">
        <f>IF(ISBLANK(A2828),"",VLOOKUP(A2828,'Tabla de equipos'!$B$3:$D$107,3,FALSE))</f>
        <v/>
      </c>
      <c r="J2828" s="106" t="str">
        <f t="shared" si="44"/>
        <v/>
      </c>
    </row>
    <row r="2829" spans="5:10" x14ac:dyDescent="0.2">
      <c r="E2829" s="128" t="str">
        <f>IF(ISBLANK(A2829),"",VLOOKUP(A2829,'Tabla de equipos'!$B$3:$D$107,3,FALSE))</f>
        <v/>
      </c>
      <c r="J2829" s="106" t="str">
        <f t="shared" si="44"/>
        <v/>
      </c>
    </row>
    <row r="2830" spans="5:10" x14ac:dyDescent="0.2">
      <c r="E2830" s="128" t="str">
        <f>IF(ISBLANK(A2830),"",VLOOKUP(A2830,'Tabla de equipos'!$B$3:$D$107,3,FALSE))</f>
        <v/>
      </c>
      <c r="J2830" s="106" t="str">
        <f t="shared" si="44"/>
        <v/>
      </c>
    </row>
    <row r="2831" spans="5:10" x14ac:dyDescent="0.2">
      <c r="E2831" s="128" t="str">
        <f>IF(ISBLANK(A2831),"",VLOOKUP(A2831,'Tabla de equipos'!$B$3:$D$107,3,FALSE))</f>
        <v/>
      </c>
      <c r="J2831" s="106" t="str">
        <f t="shared" si="44"/>
        <v/>
      </c>
    </row>
    <row r="2832" spans="5:10" x14ac:dyDescent="0.2">
      <c r="E2832" s="128" t="str">
        <f>IF(ISBLANK(A2832),"",VLOOKUP(A2832,'Tabla de equipos'!$B$3:$D$107,3,FALSE))</f>
        <v/>
      </c>
      <c r="J2832" s="106" t="str">
        <f t="shared" si="44"/>
        <v/>
      </c>
    </row>
    <row r="2833" spans="5:10" x14ac:dyDescent="0.2">
      <c r="E2833" s="128" t="str">
        <f>IF(ISBLANK(A2833),"",VLOOKUP(A2833,'Tabla de equipos'!$B$3:$D$107,3,FALSE))</f>
        <v/>
      </c>
      <c r="J2833" s="106" t="str">
        <f t="shared" si="44"/>
        <v/>
      </c>
    </row>
    <row r="2834" spans="5:10" x14ac:dyDescent="0.2">
      <c r="E2834" s="128" t="str">
        <f>IF(ISBLANK(A2834),"",VLOOKUP(A2834,'Tabla de equipos'!$B$3:$D$107,3,FALSE))</f>
        <v/>
      </c>
      <c r="J2834" s="106" t="str">
        <f t="shared" si="44"/>
        <v/>
      </c>
    </row>
    <row r="2835" spans="5:10" x14ac:dyDescent="0.2">
      <c r="E2835" s="128" t="str">
        <f>IF(ISBLANK(A2835),"",VLOOKUP(A2835,'Tabla de equipos'!$B$3:$D$107,3,FALSE))</f>
        <v/>
      </c>
      <c r="J2835" s="106" t="str">
        <f t="shared" si="44"/>
        <v/>
      </c>
    </row>
    <row r="2836" spans="5:10" x14ac:dyDescent="0.2">
      <c r="E2836" s="128" t="str">
        <f>IF(ISBLANK(A2836),"",VLOOKUP(A2836,'Tabla de equipos'!$B$3:$D$107,3,FALSE))</f>
        <v/>
      </c>
      <c r="J2836" s="106" t="str">
        <f t="shared" si="44"/>
        <v/>
      </c>
    </row>
    <row r="2837" spans="5:10" x14ac:dyDescent="0.2">
      <c r="E2837" s="128" t="str">
        <f>IF(ISBLANK(A2837),"",VLOOKUP(A2837,'Tabla de equipos'!$B$3:$D$107,3,FALSE))</f>
        <v/>
      </c>
      <c r="J2837" s="106" t="str">
        <f t="shared" si="44"/>
        <v/>
      </c>
    </row>
    <row r="2838" spans="5:10" x14ac:dyDescent="0.2">
      <c r="E2838" s="128" t="str">
        <f>IF(ISBLANK(A2838),"",VLOOKUP(A2838,'Tabla de equipos'!$B$3:$D$107,3,FALSE))</f>
        <v/>
      </c>
      <c r="J2838" s="106" t="str">
        <f t="shared" si="44"/>
        <v/>
      </c>
    </row>
    <row r="2839" spans="5:10" x14ac:dyDescent="0.2">
      <c r="E2839" s="128" t="str">
        <f>IF(ISBLANK(A2839),"",VLOOKUP(A2839,'Tabla de equipos'!$B$3:$D$107,3,FALSE))</f>
        <v/>
      </c>
      <c r="J2839" s="106" t="str">
        <f t="shared" si="44"/>
        <v/>
      </c>
    </row>
    <row r="2840" spans="5:10" x14ac:dyDescent="0.2">
      <c r="E2840" s="128" t="str">
        <f>IF(ISBLANK(A2840),"",VLOOKUP(A2840,'Tabla de equipos'!$B$3:$D$107,3,FALSE))</f>
        <v/>
      </c>
      <c r="J2840" s="106" t="str">
        <f t="shared" si="44"/>
        <v/>
      </c>
    </row>
    <row r="2841" spans="5:10" x14ac:dyDescent="0.2">
      <c r="E2841" s="128" t="str">
        <f>IF(ISBLANK(A2841),"",VLOOKUP(A2841,'Tabla de equipos'!$B$3:$D$107,3,FALSE))</f>
        <v/>
      </c>
      <c r="J2841" s="106" t="str">
        <f t="shared" si="44"/>
        <v/>
      </c>
    </row>
    <row r="2842" spans="5:10" x14ac:dyDescent="0.2">
      <c r="E2842" s="128" t="str">
        <f>IF(ISBLANK(A2842),"",VLOOKUP(A2842,'Tabla de equipos'!$B$3:$D$107,3,FALSE))</f>
        <v/>
      </c>
      <c r="J2842" s="106" t="str">
        <f t="shared" si="44"/>
        <v/>
      </c>
    </row>
    <row r="2843" spans="5:10" x14ac:dyDescent="0.2">
      <c r="E2843" s="128" t="str">
        <f>IF(ISBLANK(A2843),"",VLOOKUP(A2843,'Tabla de equipos'!$B$3:$D$107,3,FALSE))</f>
        <v/>
      </c>
      <c r="J2843" s="106" t="str">
        <f t="shared" si="44"/>
        <v/>
      </c>
    </row>
    <row r="2844" spans="5:10" x14ac:dyDescent="0.2">
      <c r="E2844" s="128" t="str">
        <f>IF(ISBLANK(A2844),"",VLOOKUP(A2844,'Tabla de equipos'!$B$3:$D$107,3,FALSE))</f>
        <v/>
      </c>
      <c r="J2844" s="106" t="str">
        <f t="shared" si="44"/>
        <v/>
      </c>
    </row>
    <row r="2845" spans="5:10" x14ac:dyDescent="0.2">
      <c r="E2845" s="128" t="str">
        <f>IF(ISBLANK(A2845),"",VLOOKUP(A2845,'Tabla de equipos'!$B$3:$D$107,3,FALSE))</f>
        <v/>
      </c>
      <c r="J2845" s="106" t="str">
        <f t="shared" si="44"/>
        <v/>
      </c>
    </row>
    <row r="2846" spans="5:10" x14ac:dyDescent="0.2">
      <c r="E2846" s="128" t="str">
        <f>IF(ISBLANK(A2846),"",VLOOKUP(A2846,'Tabla de equipos'!$B$3:$D$107,3,FALSE))</f>
        <v/>
      </c>
      <c r="J2846" s="106" t="str">
        <f t="shared" si="44"/>
        <v/>
      </c>
    </row>
    <row r="2847" spans="5:10" x14ac:dyDescent="0.2">
      <c r="E2847" s="128" t="str">
        <f>IF(ISBLANK(A2847),"",VLOOKUP(A2847,'Tabla de equipos'!$B$3:$D$107,3,FALSE))</f>
        <v/>
      </c>
      <c r="J2847" s="106" t="str">
        <f t="shared" si="44"/>
        <v/>
      </c>
    </row>
    <row r="2848" spans="5:10" x14ac:dyDescent="0.2">
      <c r="E2848" s="128" t="str">
        <f>IF(ISBLANK(A2848),"",VLOOKUP(A2848,'Tabla de equipos'!$B$3:$D$107,3,FALSE))</f>
        <v/>
      </c>
      <c r="J2848" s="106" t="str">
        <f t="shared" si="44"/>
        <v/>
      </c>
    </row>
    <row r="2849" spans="5:10" x14ac:dyDescent="0.2">
      <c r="E2849" s="128" t="str">
        <f>IF(ISBLANK(A2849),"",VLOOKUP(A2849,'Tabla de equipos'!$B$3:$D$107,3,FALSE))</f>
        <v/>
      </c>
      <c r="J2849" s="106" t="str">
        <f t="shared" si="44"/>
        <v/>
      </c>
    </row>
    <row r="2850" spans="5:10" x14ac:dyDescent="0.2">
      <c r="E2850" s="128" t="str">
        <f>IF(ISBLANK(A2850),"",VLOOKUP(A2850,'Tabla de equipos'!$B$3:$D$107,3,FALSE))</f>
        <v/>
      </c>
      <c r="J2850" s="106" t="str">
        <f t="shared" si="44"/>
        <v/>
      </c>
    </row>
    <row r="2851" spans="5:10" x14ac:dyDescent="0.2">
      <c r="E2851" s="128" t="str">
        <f>IF(ISBLANK(A2851),"",VLOOKUP(A2851,'Tabla de equipos'!$B$3:$D$107,3,FALSE))</f>
        <v/>
      </c>
      <c r="J2851" s="106" t="str">
        <f t="shared" si="44"/>
        <v/>
      </c>
    </row>
    <row r="2852" spans="5:10" x14ac:dyDescent="0.2">
      <c r="E2852" s="128" t="str">
        <f>IF(ISBLANK(A2852),"",VLOOKUP(A2852,'Tabla de equipos'!$B$3:$D$107,3,FALSE))</f>
        <v/>
      </c>
      <c r="J2852" s="106" t="str">
        <f t="shared" si="44"/>
        <v/>
      </c>
    </row>
    <row r="2853" spans="5:10" x14ac:dyDescent="0.2">
      <c r="E2853" s="128" t="str">
        <f>IF(ISBLANK(A2853),"",VLOOKUP(A2853,'Tabla de equipos'!$B$3:$D$107,3,FALSE))</f>
        <v/>
      </c>
      <c r="J2853" s="106" t="str">
        <f t="shared" si="44"/>
        <v/>
      </c>
    </row>
    <row r="2854" spans="5:10" x14ac:dyDescent="0.2">
      <c r="E2854" s="128" t="str">
        <f>IF(ISBLANK(A2854),"",VLOOKUP(A2854,'Tabla de equipos'!$B$3:$D$107,3,FALSE))</f>
        <v/>
      </c>
      <c r="J2854" s="106" t="str">
        <f t="shared" si="44"/>
        <v/>
      </c>
    </row>
    <row r="2855" spans="5:10" x14ac:dyDescent="0.2">
      <c r="E2855" s="128" t="str">
        <f>IF(ISBLANK(A2855),"",VLOOKUP(A2855,'Tabla de equipos'!$B$3:$D$107,3,FALSE))</f>
        <v/>
      </c>
      <c r="J2855" s="106" t="str">
        <f t="shared" si="44"/>
        <v/>
      </c>
    </row>
    <row r="2856" spans="5:10" x14ac:dyDescent="0.2">
      <c r="E2856" s="128" t="str">
        <f>IF(ISBLANK(A2856),"",VLOOKUP(A2856,'Tabla de equipos'!$B$3:$D$107,3,FALSE))</f>
        <v/>
      </c>
      <c r="J2856" s="106" t="str">
        <f t="shared" si="44"/>
        <v/>
      </c>
    </row>
    <row r="2857" spans="5:10" x14ac:dyDescent="0.2">
      <c r="E2857" s="128" t="str">
        <f>IF(ISBLANK(A2857),"",VLOOKUP(A2857,'Tabla de equipos'!$B$3:$D$107,3,FALSE))</f>
        <v/>
      </c>
      <c r="J2857" s="106" t="str">
        <f t="shared" si="44"/>
        <v/>
      </c>
    </row>
    <row r="2858" spans="5:10" x14ac:dyDescent="0.2">
      <c r="E2858" s="128" t="str">
        <f>IF(ISBLANK(A2858),"",VLOOKUP(A2858,'Tabla de equipos'!$B$3:$D$107,3,FALSE))</f>
        <v/>
      </c>
      <c r="J2858" s="106" t="str">
        <f t="shared" si="44"/>
        <v/>
      </c>
    </row>
    <row r="2859" spans="5:10" x14ac:dyDescent="0.2">
      <c r="E2859" s="128" t="str">
        <f>IF(ISBLANK(A2859),"",VLOOKUP(A2859,'Tabla de equipos'!$B$3:$D$107,3,FALSE))</f>
        <v/>
      </c>
      <c r="J2859" s="106" t="str">
        <f t="shared" si="44"/>
        <v/>
      </c>
    </row>
    <row r="2860" spans="5:10" x14ac:dyDescent="0.2">
      <c r="E2860" s="128" t="str">
        <f>IF(ISBLANK(A2860),"",VLOOKUP(A2860,'Tabla de equipos'!$B$3:$D$107,3,FALSE))</f>
        <v/>
      </c>
      <c r="J2860" s="106" t="str">
        <f t="shared" si="44"/>
        <v/>
      </c>
    </row>
    <row r="2861" spans="5:10" x14ac:dyDescent="0.2">
      <c r="E2861" s="128" t="str">
        <f>IF(ISBLANK(A2861),"",VLOOKUP(A2861,'Tabla de equipos'!$B$3:$D$107,3,FALSE))</f>
        <v/>
      </c>
      <c r="J2861" s="106" t="str">
        <f t="shared" si="44"/>
        <v/>
      </c>
    </row>
    <row r="2862" spans="5:10" x14ac:dyDescent="0.2">
      <c r="E2862" s="128" t="str">
        <f>IF(ISBLANK(A2862),"",VLOOKUP(A2862,'Tabla de equipos'!$B$3:$D$107,3,FALSE))</f>
        <v/>
      </c>
      <c r="J2862" s="106" t="str">
        <f t="shared" si="44"/>
        <v/>
      </c>
    </row>
    <row r="2863" spans="5:10" x14ac:dyDescent="0.2">
      <c r="E2863" s="128" t="str">
        <f>IF(ISBLANK(A2863),"",VLOOKUP(A2863,'Tabla de equipos'!$B$3:$D$107,3,FALSE))</f>
        <v/>
      </c>
      <c r="J2863" s="106" t="str">
        <f t="shared" si="44"/>
        <v/>
      </c>
    </row>
    <row r="2864" spans="5:10" x14ac:dyDescent="0.2">
      <c r="E2864" s="128" t="str">
        <f>IF(ISBLANK(A2864),"",VLOOKUP(A2864,'Tabla de equipos'!$B$3:$D$107,3,FALSE))</f>
        <v/>
      </c>
      <c r="J2864" s="106" t="str">
        <f t="shared" si="44"/>
        <v/>
      </c>
    </row>
    <row r="2865" spans="5:10" x14ac:dyDescent="0.2">
      <c r="E2865" s="128" t="str">
        <f>IF(ISBLANK(A2865),"",VLOOKUP(A2865,'Tabla de equipos'!$B$3:$D$107,3,FALSE))</f>
        <v/>
      </c>
      <c r="J2865" s="106" t="str">
        <f t="shared" si="44"/>
        <v/>
      </c>
    </row>
    <row r="2866" spans="5:10" x14ac:dyDescent="0.2">
      <c r="E2866" s="128" t="str">
        <f>IF(ISBLANK(A2866),"",VLOOKUP(A2866,'Tabla de equipos'!$B$3:$D$107,3,FALSE))</f>
        <v/>
      </c>
      <c r="J2866" s="106" t="str">
        <f t="shared" si="44"/>
        <v/>
      </c>
    </row>
    <row r="2867" spans="5:10" x14ac:dyDescent="0.2">
      <c r="E2867" s="128" t="str">
        <f>IF(ISBLANK(A2867),"",VLOOKUP(A2867,'Tabla de equipos'!$B$3:$D$107,3,FALSE))</f>
        <v/>
      </c>
      <c r="J2867" s="106" t="str">
        <f t="shared" si="44"/>
        <v/>
      </c>
    </row>
    <row r="2868" spans="5:10" x14ac:dyDescent="0.2">
      <c r="E2868" s="128" t="str">
        <f>IF(ISBLANK(A2868),"",VLOOKUP(A2868,'Tabla de equipos'!$B$3:$D$107,3,FALSE))</f>
        <v/>
      </c>
      <c r="J2868" s="106" t="str">
        <f t="shared" si="44"/>
        <v/>
      </c>
    </row>
    <row r="2869" spans="5:10" x14ac:dyDescent="0.2">
      <c r="E2869" s="128" t="str">
        <f>IF(ISBLANK(A2869),"",VLOOKUP(A2869,'Tabla de equipos'!$B$3:$D$107,3,FALSE))</f>
        <v/>
      </c>
      <c r="J2869" s="106" t="str">
        <f t="shared" si="44"/>
        <v/>
      </c>
    </row>
    <row r="2870" spans="5:10" x14ac:dyDescent="0.2">
      <c r="E2870" s="128" t="str">
        <f>IF(ISBLANK(A2870),"",VLOOKUP(A2870,'Tabla de equipos'!$B$3:$D$107,3,FALSE))</f>
        <v/>
      </c>
      <c r="J2870" s="106" t="str">
        <f t="shared" si="44"/>
        <v/>
      </c>
    </row>
    <row r="2871" spans="5:10" x14ac:dyDescent="0.2">
      <c r="E2871" s="128" t="str">
        <f>IF(ISBLANK(A2871),"",VLOOKUP(A2871,'Tabla de equipos'!$B$3:$D$107,3,FALSE))</f>
        <v/>
      </c>
      <c r="J2871" s="106" t="str">
        <f t="shared" si="44"/>
        <v/>
      </c>
    </row>
    <row r="2872" spans="5:10" x14ac:dyDescent="0.2">
      <c r="E2872" s="128" t="str">
        <f>IF(ISBLANK(A2872),"",VLOOKUP(A2872,'Tabla de equipos'!$B$3:$D$107,3,FALSE))</f>
        <v/>
      </c>
      <c r="J2872" s="106" t="str">
        <f t="shared" si="44"/>
        <v/>
      </c>
    </row>
    <row r="2873" spans="5:10" x14ac:dyDescent="0.2">
      <c r="E2873" s="128" t="str">
        <f>IF(ISBLANK(A2873),"",VLOOKUP(A2873,'Tabla de equipos'!$B$3:$D$107,3,FALSE))</f>
        <v/>
      </c>
      <c r="J2873" s="106" t="str">
        <f t="shared" si="44"/>
        <v/>
      </c>
    </row>
    <row r="2874" spans="5:10" x14ac:dyDescent="0.2">
      <c r="E2874" s="128" t="str">
        <f>IF(ISBLANK(A2874),"",VLOOKUP(A2874,'Tabla de equipos'!$B$3:$D$107,3,FALSE))</f>
        <v/>
      </c>
      <c r="J2874" s="106" t="str">
        <f t="shared" si="44"/>
        <v/>
      </c>
    </row>
    <row r="2875" spans="5:10" x14ac:dyDescent="0.2">
      <c r="E2875" s="128" t="str">
        <f>IF(ISBLANK(A2875),"",VLOOKUP(A2875,'Tabla de equipos'!$B$3:$D$107,3,FALSE))</f>
        <v/>
      </c>
      <c r="J2875" s="106" t="str">
        <f t="shared" si="44"/>
        <v/>
      </c>
    </row>
    <row r="2876" spans="5:10" x14ac:dyDescent="0.2">
      <c r="E2876" s="128" t="str">
        <f>IF(ISBLANK(A2876),"",VLOOKUP(A2876,'Tabla de equipos'!$B$3:$D$107,3,FALSE))</f>
        <v/>
      </c>
      <c r="J2876" s="106" t="str">
        <f t="shared" si="44"/>
        <v/>
      </c>
    </row>
    <row r="2877" spans="5:10" x14ac:dyDescent="0.2">
      <c r="E2877" s="128" t="str">
        <f>IF(ISBLANK(A2877),"",VLOOKUP(A2877,'Tabla de equipos'!$B$3:$D$107,3,FALSE))</f>
        <v/>
      </c>
      <c r="J2877" s="106" t="str">
        <f t="shared" si="44"/>
        <v/>
      </c>
    </row>
    <row r="2878" spans="5:10" x14ac:dyDescent="0.2">
      <c r="E2878" s="128" t="str">
        <f>IF(ISBLANK(A2878),"",VLOOKUP(A2878,'Tabla de equipos'!$B$3:$D$107,3,FALSE))</f>
        <v/>
      </c>
      <c r="J2878" s="106" t="str">
        <f t="shared" si="44"/>
        <v/>
      </c>
    </row>
    <row r="2879" spans="5:10" x14ac:dyDescent="0.2">
      <c r="E2879" s="128" t="str">
        <f>IF(ISBLANK(A2879),"",VLOOKUP(A2879,'Tabla de equipos'!$B$3:$D$107,3,FALSE))</f>
        <v/>
      </c>
      <c r="J2879" s="106" t="str">
        <f t="shared" si="44"/>
        <v/>
      </c>
    </row>
    <row r="2880" spans="5:10" x14ac:dyDescent="0.2">
      <c r="E2880" s="128" t="str">
        <f>IF(ISBLANK(A2880),"",VLOOKUP(A2880,'Tabla de equipos'!$B$3:$D$107,3,FALSE))</f>
        <v/>
      </c>
      <c r="J2880" s="106" t="str">
        <f t="shared" si="44"/>
        <v/>
      </c>
    </row>
    <row r="2881" spans="5:10" x14ac:dyDescent="0.2">
      <c r="E2881" s="128" t="str">
        <f>IF(ISBLANK(A2881),"",VLOOKUP(A2881,'Tabla de equipos'!$B$3:$D$107,3,FALSE))</f>
        <v/>
      </c>
      <c r="J2881" s="106" t="str">
        <f t="shared" si="44"/>
        <v/>
      </c>
    </row>
    <row r="2882" spans="5:10" x14ac:dyDescent="0.2">
      <c r="E2882" s="128" t="str">
        <f>IF(ISBLANK(A2882),"",VLOOKUP(A2882,'Tabla de equipos'!$B$3:$D$107,3,FALSE))</f>
        <v/>
      </c>
      <c r="J2882" s="106" t="str">
        <f t="shared" si="44"/>
        <v/>
      </c>
    </row>
    <row r="2883" spans="5:10" x14ac:dyDescent="0.2">
      <c r="E2883" s="128" t="str">
        <f>IF(ISBLANK(A2883),"",VLOOKUP(A2883,'Tabla de equipos'!$B$3:$D$107,3,FALSE))</f>
        <v/>
      </c>
      <c r="J2883" s="106" t="str">
        <f t="shared" si="44"/>
        <v/>
      </c>
    </row>
    <row r="2884" spans="5:10" x14ac:dyDescent="0.2">
      <c r="E2884" s="128" t="str">
        <f>IF(ISBLANK(A2884),"",VLOOKUP(A2884,'Tabla de equipos'!$B$3:$D$107,3,FALSE))</f>
        <v/>
      </c>
      <c r="J2884" s="106" t="str">
        <f t="shared" si="44"/>
        <v/>
      </c>
    </row>
    <row r="2885" spans="5:10" x14ac:dyDescent="0.2">
      <c r="E2885" s="128" t="str">
        <f>IF(ISBLANK(A2885),"",VLOOKUP(A2885,'Tabla de equipos'!$B$3:$D$107,3,FALSE))</f>
        <v/>
      </c>
      <c r="J2885" s="106" t="str">
        <f t="shared" ref="J2885:J2948" si="45">IF(AND(A2885="",G2885=0),"",IF(AND(G2885&gt;0,A2885=""),"Falta elegir equipo/producto",IF(AND(A2885&lt;&gt;"",G2885=""),"falta incluir unidades",IF(AND(A2885&lt;&gt;"",G2885&gt;0,B2885=""),"Falta incluir Tipo de Exceptuación",IF(AND(A2885&lt;&gt;"",B2885&lt;&gt;"",C2885="",G2885&gt;0),"Falta Incluir Nombre del Beneficiario","No olvidar adjuntar factura de la exceptuación")))))</f>
        <v/>
      </c>
    </row>
    <row r="2886" spans="5:10" x14ac:dyDescent="0.2">
      <c r="E2886" s="128" t="str">
        <f>IF(ISBLANK(A2886),"",VLOOKUP(A2886,'Tabla de equipos'!$B$3:$D$107,3,FALSE))</f>
        <v/>
      </c>
      <c r="J2886" s="106" t="str">
        <f t="shared" si="45"/>
        <v/>
      </c>
    </row>
    <row r="2887" spans="5:10" x14ac:dyDescent="0.2">
      <c r="E2887" s="128" t="str">
        <f>IF(ISBLANK(A2887),"",VLOOKUP(A2887,'Tabla de equipos'!$B$3:$D$107,3,FALSE))</f>
        <v/>
      </c>
      <c r="J2887" s="106" t="str">
        <f t="shared" si="45"/>
        <v/>
      </c>
    </row>
    <row r="2888" spans="5:10" x14ac:dyDescent="0.2">
      <c r="E2888" s="128" t="str">
        <f>IF(ISBLANK(A2888),"",VLOOKUP(A2888,'Tabla de equipos'!$B$3:$D$107,3,FALSE))</f>
        <v/>
      </c>
      <c r="J2888" s="106" t="str">
        <f t="shared" si="45"/>
        <v/>
      </c>
    </row>
    <row r="2889" spans="5:10" x14ac:dyDescent="0.2">
      <c r="E2889" s="128" t="str">
        <f>IF(ISBLANK(A2889),"",VLOOKUP(A2889,'Tabla de equipos'!$B$3:$D$107,3,FALSE))</f>
        <v/>
      </c>
      <c r="J2889" s="106" t="str">
        <f t="shared" si="45"/>
        <v/>
      </c>
    </row>
    <row r="2890" spans="5:10" x14ac:dyDescent="0.2">
      <c r="E2890" s="128" t="str">
        <f>IF(ISBLANK(A2890),"",VLOOKUP(A2890,'Tabla de equipos'!$B$3:$D$107,3,FALSE))</f>
        <v/>
      </c>
      <c r="J2890" s="106" t="str">
        <f t="shared" si="45"/>
        <v/>
      </c>
    </row>
    <row r="2891" spans="5:10" x14ac:dyDescent="0.2">
      <c r="E2891" s="128" t="str">
        <f>IF(ISBLANK(A2891),"",VLOOKUP(A2891,'Tabla de equipos'!$B$3:$D$107,3,FALSE))</f>
        <v/>
      </c>
      <c r="J2891" s="106" t="str">
        <f t="shared" si="45"/>
        <v/>
      </c>
    </row>
    <row r="2892" spans="5:10" x14ac:dyDescent="0.2">
      <c r="E2892" s="128" t="str">
        <f>IF(ISBLANK(A2892),"",VLOOKUP(A2892,'Tabla de equipos'!$B$3:$D$107,3,FALSE))</f>
        <v/>
      </c>
      <c r="J2892" s="106" t="str">
        <f t="shared" si="45"/>
        <v/>
      </c>
    </row>
    <row r="2893" spans="5:10" x14ac:dyDescent="0.2">
      <c r="E2893" s="128" t="str">
        <f>IF(ISBLANK(A2893),"",VLOOKUP(A2893,'Tabla de equipos'!$B$3:$D$107,3,FALSE))</f>
        <v/>
      </c>
      <c r="J2893" s="106" t="str">
        <f t="shared" si="45"/>
        <v/>
      </c>
    </row>
    <row r="2894" spans="5:10" x14ac:dyDescent="0.2">
      <c r="E2894" s="128" t="str">
        <f>IF(ISBLANK(A2894),"",VLOOKUP(A2894,'Tabla de equipos'!$B$3:$D$107,3,FALSE))</f>
        <v/>
      </c>
      <c r="J2894" s="106" t="str">
        <f t="shared" si="45"/>
        <v/>
      </c>
    </row>
    <row r="2895" spans="5:10" x14ac:dyDescent="0.2">
      <c r="E2895" s="128" t="str">
        <f>IF(ISBLANK(A2895),"",VLOOKUP(A2895,'Tabla de equipos'!$B$3:$D$107,3,FALSE))</f>
        <v/>
      </c>
      <c r="J2895" s="106" t="str">
        <f t="shared" si="45"/>
        <v/>
      </c>
    </row>
    <row r="2896" spans="5:10" x14ac:dyDescent="0.2">
      <c r="E2896" s="128" t="str">
        <f>IF(ISBLANK(A2896),"",VLOOKUP(A2896,'Tabla de equipos'!$B$3:$D$107,3,FALSE))</f>
        <v/>
      </c>
      <c r="J2896" s="106" t="str">
        <f t="shared" si="45"/>
        <v/>
      </c>
    </row>
    <row r="2897" spans="5:10" x14ac:dyDescent="0.2">
      <c r="E2897" s="128" t="str">
        <f>IF(ISBLANK(A2897),"",VLOOKUP(A2897,'Tabla de equipos'!$B$3:$D$107,3,FALSE))</f>
        <v/>
      </c>
      <c r="J2897" s="106" t="str">
        <f t="shared" si="45"/>
        <v/>
      </c>
    </row>
    <row r="2898" spans="5:10" x14ac:dyDescent="0.2">
      <c r="E2898" s="128" t="str">
        <f>IF(ISBLANK(A2898),"",VLOOKUP(A2898,'Tabla de equipos'!$B$3:$D$107,3,FALSE))</f>
        <v/>
      </c>
      <c r="J2898" s="106" t="str">
        <f t="shared" si="45"/>
        <v/>
      </c>
    </row>
    <row r="2899" spans="5:10" x14ac:dyDescent="0.2">
      <c r="E2899" s="128" t="str">
        <f>IF(ISBLANK(A2899),"",VLOOKUP(A2899,'Tabla de equipos'!$B$3:$D$107,3,FALSE))</f>
        <v/>
      </c>
      <c r="J2899" s="106" t="str">
        <f t="shared" si="45"/>
        <v/>
      </c>
    </row>
    <row r="2900" spans="5:10" x14ac:dyDescent="0.2">
      <c r="E2900" s="128" t="str">
        <f>IF(ISBLANK(A2900),"",VLOOKUP(A2900,'Tabla de equipos'!$B$3:$D$107,3,FALSE))</f>
        <v/>
      </c>
      <c r="J2900" s="106" t="str">
        <f t="shared" si="45"/>
        <v/>
      </c>
    </row>
    <row r="2901" spans="5:10" x14ac:dyDescent="0.2">
      <c r="E2901" s="128" t="str">
        <f>IF(ISBLANK(A2901),"",VLOOKUP(A2901,'Tabla de equipos'!$B$3:$D$107,3,FALSE))</f>
        <v/>
      </c>
      <c r="J2901" s="106" t="str">
        <f t="shared" si="45"/>
        <v/>
      </c>
    </row>
    <row r="2902" spans="5:10" x14ac:dyDescent="0.2">
      <c r="E2902" s="128" t="str">
        <f>IF(ISBLANK(A2902),"",VLOOKUP(A2902,'Tabla de equipos'!$B$3:$D$107,3,FALSE))</f>
        <v/>
      </c>
      <c r="J2902" s="106" t="str">
        <f t="shared" si="45"/>
        <v/>
      </c>
    </row>
    <row r="2903" spans="5:10" x14ac:dyDescent="0.2">
      <c r="E2903" s="128" t="str">
        <f>IF(ISBLANK(A2903),"",VLOOKUP(A2903,'Tabla de equipos'!$B$3:$D$107,3,FALSE))</f>
        <v/>
      </c>
      <c r="J2903" s="106" t="str">
        <f t="shared" si="45"/>
        <v/>
      </c>
    </row>
    <row r="2904" spans="5:10" x14ac:dyDescent="0.2">
      <c r="E2904" s="128" t="str">
        <f>IF(ISBLANK(A2904),"",VLOOKUP(A2904,'Tabla de equipos'!$B$3:$D$107,3,FALSE))</f>
        <v/>
      </c>
      <c r="J2904" s="106" t="str">
        <f t="shared" si="45"/>
        <v/>
      </c>
    </row>
    <row r="2905" spans="5:10" x14ac:dyDescent="0.2">
      <c r="E2905" s="128" t="str">
        <f>IF(ISBLANK(A2905),"",VLOOKUP(A2905,'Tabla de equipos'!$B$3:$D$107,3,FALSE))</f>
        <v/>
      </c>
      <c r="J2905" s="106" t="str">
        <f t="shared" si="45"/>
        <v/>
      </c>
    </row>
    <row r="2906" spans="5:10" x14ac:dyDescent="0.2">
      <c r="E2906" s="128" t="str">
        <f>IF(ISBLANK(A2906),"",VLOOKUP(A2906,'Tabla de equipos'!$B$3:$D$107,3,FALSE))</f>
        <v/>
      </c>
      <c r="J2906" s="106" t="str">
        <f t="shared" si="45"/>
        <v/>
      </c>
    </row>
    <row r="2907" spans="5:10" x14ac:dyDescent="0.2">
      <c r="E2907" s="128" t="str">
        <f>IF(ISBLANK(A2907),"",VLOOKUP(A2907,'Tabla de equipos'!$B$3:$D$107,3,FALSE))</f>
        <v/>
      </c>
      <c r="J2907" s="106" t="str">
        <f t="shared" si="45"/>
        <v/>
      </c>
    </row>
    <row r="2908" spans="5:10" x14ac:dyDescent="0.2">
      <c r="E2908" s="128" t="str">
        <f>IF(ISBLANK(A2908),"",VLOOKUP(A2908,'Tabla de equipos'!$B$3:$D$107,3,FALSE))</f>
        <v/>
      </c>
      <c r="J2908" s="106" t="str">
        <f t="shared" si="45"/>
        <v/>
      </c>
    </row>
    <row r="2909" spans="5:10" x14ac:dyDescent="0.2">
      <c r="E2909" s="128" t="str">
        <f>IF(ISBLANK(A2909),"",VLOOKUP(A2909,'Tabla de equipos'!$B$3:$D$107,3,FALSE))</f>
        <v/>
      </c>
      <c r="J2909" s="106" t="str">
        <f t="shared" si="45"/>
        <v/>
      </c>
    </row>
    <row r="2910" spans="5:10" x14ac:dyDescent="0.2">
      <c r="E2910" s="128" t="str">
        <f>IF(ISBLANK(A2910),"",VLOOKUP(A2910,'Tabla de equipos'!$B$3:$D$107,3,FALSE))</f>
        <v/>
      </c>
      <c r="J2910" s="106" t="str">
        <f t="shared" si="45"/>
        <v/>
      </c>
    </row>
    <row r="2911" spans="5:10" x14ac:dyDescent="0.2">
      <c r="E2911" s="128" t="str">
        <f>IF(ISBLANK(A2911),"",VLOOKUP(A2911,'Tabla de equipos'!$B$3:$D$107,3,FALSE))</f>
        <v/>
      </c>
      <c r="J2911" s="106" t="str">
        <f t="shared" si="45"/>
        <v/>
      </c>
    </row>
    <row r="2912" spans="5:10" x14ac:dyDescent="0.2">
      <c r="E2912" s="128" t="str">
        <f>IF(ISBLANK(A2912),"",VLOOKUP(A2912,'Tabla de equipos'!$B$3:$D$107,3,FALSE))</f>
        <v/>
      </c>
      <c r="J2912" s="106" t="str">
        <f t="shared" si="45"/>
        <v/>
      </c>
    </row>
    <row r="2913" spans="5:10" x14ac:dyDescent="0.2">
      <c r="E2913" s="128" t="str">
        <f>IF(ISBLANK(A2913),"",VLOOKUP(A2913,'Tabla de equipos'!$B$3:$D$107,3,FALSE))</f>
        <v/>
      </c>
      <c r="J2913" s="106" t="str">
        <f t="shared" si="45"/>
        <v/>
      </c>
    </row>
    <row r="2914" spans="5:10" x14ac:dyDescent="0.2">
      <c r="E2914" s="128" t="str">
        <f>IF(ISBLANK(A2914),"",VLOOKUP(A2914,'Tabla de equipos'!$B$3:$D$107,3,FALSE))</f>
        <v/>
      </c>
      <c r="J2914" s="106" t="str">
        <f t="shared" si="45"/>
        <v/>
      </c>
    </row>
    <row r="2915" spans="5:10" x14ac:dyDescent="0.2">
      <c r="E2915" s="128" t="str">
        <f>IF(ISBLANK(A2915),"",VLOOKUP(A2915,'Tabla de equipos'!$B$3:$D$107,3,FALSE))</f>
        <v/>
      </c>
      <c r="J2915" s="106" t="str">
        <f t="shared" si="45"/>
        <v/>
      </c>
    </row>
    <row r="2916" spans="5:10" x14ac:dyDescent="0.2">
      <c r="E2916" s="128" t="str">
        <f>IF(ISBLANK(A2916),"",VLOOKUP(A2916,'Tabla de equipos'!$B$3:$D$107,3,FALSE))</f>
        <v/>
      </c>
      <c r="J2916" s="106" t="str">
        <f t="shared" si="45"/>
        <v/>
      </c>
    </row>
    <row r="2917" spans="5:10" x14ac:dyDescent="0.2">
      <c r="E2917" s="128" t="str">
        <f>IF(ISBLANK(A2917),"",VLOOKUP(A2917,'Tabla de equipos'!$B$3:$D$107,3,FALSE))</f>
        <v/>
      </c>
      <c r="J2917" s="106" t="str">
        <f t="shared" si="45"/>
        <v/>
      </c>
    </row>
    <row r="2918" spans="5:10" x14ac:dyDescent="0.2">
      <c r="E2918" s="128" t="str">
        <f>IF(ISBLANK(A2918),"",VLOOKUP(A2918,'Tabla de equipos'!$B$3:$D$107,3,FALSE))</f>
        <v/>
      </c>
      <c r="J2918" s="106" t="str">
        <f t="shared" si="45"/>
        <v/>
      </c>
    </row>
    <row r="2919" spans="5:10" x14ac:dyDescent="0.2">
      <c r="E2919" s="128" t="str">
        <f>IF(ISBLANK(A2919),"",VLOOKUP(A2919,'Tabla de equipos'!$B$3:$D$107,3,FALSE))</f>
        <v/>
      </c>
      <c r="J2919" s="106" t="str">
        <f t="shared" si="45"/>
        <v/>
      </c>
    </row>
    <row r="2920" spans="5:10" x14ac:dyDescent="0.2">
      <c r="E2920" s="128" t="str">
        <f>IF(ISBLANK(A2920),"",VLOOKUP(A2920,'Tabla de equipos'!$B$3:$D$107,3,FALSE))</f>
        <v/>
      </c>
      <c r="J2920" s="106" t="str">
        <f t="shared" si="45"/>
        <v/>
      </c>
    </row>
    <row r="2921" spans="5:10" x14ac:dyDescent="0.2">
      <c r="E2921" s="128" t="str">
        <f>IF(ISBLANK(A2921),"",VLOOKUP(A2921,'Tabla de equipos'!$B$3:$D$107,3,FALSE))</f>
        <v/>
      </c>
      <c r="J2921" s="106" t="str">
        <f t="shared" si="45"/>
        <v/>
      </c>
    </row>
    <row r="2922" spans="5:10" x14ac:dyDescent="0.2">
      <c r="E2922" s="128" t="str">
        <f>IF(ISBLANK(A2922),"",VLOOKUP(A2922,'Tabla de equipos'!$B$3:$D$107,3,FALSE))</f>
        <v/>
      </c>
      <c r="J2922" s="106" t="str">
        <f t="shared" si="45"/>
        <v/>
      </c>
    </row>
    <row r="2923" spans="5:10" x14ac:dyDescent="0.2">
      <c r="E2923" s="128" t="str">
        <f>IF(ISBLANK(A2923),"",VLOOKUP(A2923,'Tabla de equipos'!$B$3:$D$107,3,FALSE))</f>
        <v/>
      </c>
      <c r="J2923" s="106" t="str">
        <f t="shared" si="45"/>
        <v/>
      </c>
    </row>
    <row r="2924" spans="5:10" x14ac:dyDescent="0.2">
      <c r="E2924" s="128" t="str">
        <f>IF(ISBLANK(A2924),"",VLOOKUP(A2924,'Tabla de equipos'!$B$3:$D$107,3,FALSE))</f>
        <v/>
      </c>
      <c r="J2924" s="106" t="str">
        <f t="shared" si="45"/>
        <v/>
      </c>
    </row>
    <row r="2925" spans="5:10" x14ac:dyDescent="0.2">
      <c r="E2925" s="128" t="str">
        <f>IF(ISBLANK(A2925),"",VLOOKUP(A2925,'Tabla de equipos'!$B$3:$D$107,3,FALSE))</f>
        <v/>
      </c>
      <c r="J2925" s="106" t="str">
        <f t="shared" si="45"/>
        <v/>
      </c>
    </row>
    <row r="2926" spans="5:10" x14ac:dyDescent="0.2">
      <c r="E2926" s="128" t="str">
        <f>IF(ISBLANK(A2926),"",VLOOKUP(A2926,'Tabla de equipos'!$B$3:$D$107,3,FALSE))</f>
        <v/>
      </c>
      <c r="J2926" s="106" t="str">
        <f t="shared" si="45"/>
        <v/>
      </c>
    </row>
    <row r="2927" spans="5:10" x14ac:dyDescent="0.2">
      <c r="E2927" s="128" t="str">
        <f>IF(ISBLANK(A2927),"",VLOOKUP(A2927,'Tabla de equipos'!$B$3:$D$107,3,FALSE))</f>
        <v/>
      </c>
      <c r="J2927" s="106" t="str">
        <f t="shared" si="45"/>
        <v/>
      </c>
    </row>
    <row r="2928" spans="5:10" x14ac:dyDescent="0.2">
      <c r="E2928" s="128" t="str">
        <f>IF(ISBLANK(A2928),"",VLOOKUP(A2928,'Tabla de equipos'!$B$3:$D$107,3,FALSE))</f>
        <v/>
      </c>
      <c r="J2928" s="106" t="str">
        <f t="shared" si="45"/>
        <v/>
      </c>
    </row>
    <row r="2929" spans="5:10" x14ac:dyDescent="0.2">
      <c r="E2929" s="128" t="str">
        <f>IF(ISBLANK(A2929),"",VLOOKUP(A2929,'Tabla de equipos'!$B$3:$D$107,3,FALSE))</f>
        <v/>
      </c>
      <c r="J2929" s="106" t="str">
        <f t="shared" si="45"/>
        <v/>
      </c>
    </row>
    <row r="2930" spans="5:10" x14ac:dyDescent="0.2">
      <c r="E2930" s="128" t="str">
        <f>IF(ISBLANK(A2930),"",VLOOKUP(A2930,'Tabla de equipos'!$B$3:$D$107,3,FALSE))</f>
        <v/>
      </c>
      <c r="J2930" s="106" t="str">
        <f t="shared" si="45"/>
        <v/>
      </c>
    </row>
    <row r="2931" spans="5:10" x14ac:dyDescent="0.2">
      <c r="E2931" s="128" t="str">
        <f>IF(ISBLANK(A2931),"",VLOOKUP(A2931,'Tabla de equipos'!$B$3:$D$107,3,FALSE))</f>
        <v/>
      </c>
      <c r="J2931" s="106" t="str">
        <f t="shared" si="45"/>
        <v/>
      </c>
    </row>
    <row r="2932" spans="5:10" x14ac:dyDescent="0.2">
      <c r="E2932" s="128" t="str">
        <f>IF(ISBLANK(A2932),"",VLOOKUP(A2932,'Tabla de equipos'!$B$3:$D$107,3,FALSE))</f>
        <v/>
      </c>
      <c r="J2932" s="106" t="str">
        <f t="shared" si="45"/>
        <v/>
      </c>
    </row>
    <row r="2933" spans="5:10" x14ac:dyDescent="0.2">
      <c r="E2933" s="128" t="str">
        <f>IF(ISBLANK(A2933),"",VLOOKUP(A2933,'Tabla de equipos'!$B$3:$D$107,3,FALSE))</f>
        <v/>
      </c>
      <c r="J2933" s="106" t="str">
        <f t="shared" si="45"/>
        <v/>
      </c>
    </row>
    <row r="2934" spans="5:10" x14ac:dyDescent="0.2">
      <c r="E2934" s="128" t="str">
        <f>IF(ISBLANK(A2934),"",VLOOKUP(A2934,'Tabla de equipos'!$B$3:$D$107,3,FALSE))</f>
        <v/>
      </c>
      <c r="J2934" s="106" t="str">
        <f t="shared" si="45"/>
        <v/>
      </c>
    </row>
    <row r="2935" spans="5:10" x14ac:dyDescent="0.2">
      <c r="E2935" s="128" t="str">
        <f>IF(ISBLANK(A2935),"",VLOOKUP(A2935,'Tabla de equipos'!$B$3:$D$107,3,FALSE))</f>
        <v/>
      </c>
      <c r="J2935" s="106" t="str">
        <f t="shared" si="45"/>
        <v/>
      </c>
    </row>
    <row r="2936" spans="5:10" x14ac:dyDescent="0.2">
      <c r="E2936" s="128" t="str">
        <f>IF(ISBLANK(A2936),"",VLOOKUP(A2936,'Tabla de equipos'!$B$3:$D$107,3,FALSE))</f>
        <v/>
      </c>
      <c r="J2936" s="106" t="str">
        <f t="shared" si="45"/>
        <v/>
      </c>
    </row>
    <row r="2937" spans="5:10" x14ac:dyDescent="0.2">
      <c r="E2937" s="128" t="str">
        <f>IF(ISBLANK(A2937),"",VLOOKUP(A2937,'Tabla de equipos'!$B$3:$D$107,3,FALSE))</f>
        <v/>
      </c>
      <c r="J2937" s="106" t="str">
        <f t="shared" si="45"/>
        <v/>
      </c>
    </row>
    <row r="2938" spans="5:10" x14ac:dyDescent="0.2">
      <c r="E2938" s="128" t="str">
        <f>IF(ISBLANK(A2938),"",VLOOKUP(A2938,'Tabla de equipos'!$B$3:$D$107,3,FALSE))</f>
        <v/>
      </c>
      <c r="J2938" s="106" t="str">
        <f t="shared" si="45"/>
        <v/>
      </c>
    </row>
    <row r="2939" spans="5:10" x14ac:dyDescent="0.2">
      <c r="E2939" s="128" t="str">
        <f>IF(ISBLANK(A2939),"",VLOOKUP(A2939,'Tabla de equipos'!$B$3:$D$107,3,FALSE))</f>
        <v/>
      </c>
      <c r="J2939" s="106" t="str">
        <f t="shared" si="45"/>
        <v/>
      </c>
    </row>
    <row r="2940" spans="5:10" x14ac:dyDescent="0.2">
      <c r="E2940" s="128" t="str">
        <f>IF(ISBLANK(A2940),"",VLOOKUP(A2940,'Tabla de equipos'!$B$3:$D$107,3,FALSE))</f>
        <v/>
      </c>
      <c r="J2940" s="106" t="str">
        <f t="shared" si="45"/>
        <v/>
      </c>
    </row>
    <row r="2941" spans="5:10" x14ac:dyDescent="0.2">
      <c r="E2941" s="128" t="str">
        <f>IF(ISBLANK(A2941),"",VLOOKUP(A2941,'Tabla de equipos'!$B$3:$D$107,3,FALSE))</f>
        <v/>
      </c>
      <c r="J2941" s="106" t="str">
        <f t="shared" si="45"/>
        <v/>
      </c>
    </row>
    <row r="2942" spans="5:10" x14ac:dyDescent="0.2">
      <c r="E2942" s="128" t="str">
        <f>IF(ISBLANK(A2942),"",VLOOKUP(A2942,'Tabla de equipos'!$B$3:$D$107,3,FALSE))</f>
        <v/>
      </c>
      <c r="J2942" s="106" t="str">
        <f t="shared" si="45"/>
        <v/>
      </c>
    </row>
    <row r="2943" spans="5:10" x14ac:dyDescent="0.2">
      <c r="E2943" s="128" t="str">
        <f>IF(ISBLANK(A2943),"",VLOOKUP(A2943,'Tabla de equipos'!$B$3:$D$107,3,FALSE))</f>
        <v/>
      </c>
      <c r="J2943" s="106" t="str">
        <f t="shared" si="45"/>
        <v/>
      </c>
    </row>
    <row r="2944" spans="5:10" x14ac:dyDescent="0.2">
      <c r="E2944" s="128" t="str">
        <f>IF(ISBLANK(A2944),"",VLOOKUP(A2944,'Tabla de equipos'!$B$3:$D$107,3,FALSE))</f>
        <v/>
      </c>
      <c r="J2944" s="106" t="str">
        <f t="shared" si="45"/>
        <v/>
      </c>
    </row>
    <row r="2945" spans="5:10" x14ac:dyDescent="0.2">
      <c r="E2945" s="128" t="str">
        <f>IF(ISBLANK(A2945),"",VLOOKUP(A2945,'Tabla de equipos'!$B$3:$D$107,3,FALSE))</f>
        <v/>
      </c>
      <c r="J2945" s="106" t="str">
        <f t="shared" si="45"/>
        <v/>
      </c>
    </row>
    <row r="2946" spans="5:10" x14ac:dyDescent="0.2">
      <c r="E2946" s="128" t="str">
        <f>IF(ISBLANK(A2946),"",VLOOKUP(A2946,'Tabla de equipos'!$B$3:$D$107,3,FALSE))</f>
        <v/>
      </c>
      <c r="J2946" s="106" t="str">
        <f t="shared" si="45"/>
        <v/>
      </c>
    </row>
    <row r="2947" spans="5:10" x14ac:dyDescent="0.2">
      <c r="E2947" s="128" t="str">
        <f>IF(ISBLANK(A2947),"",VLOOKUP(A2947,'Tabla de equipos'!$B$3:$D$107,3,FALSE))</f>
        <v/>
      </c>
      <c r="J2947" s="106" t="str">
        <f t="shared" si="45"/>
        <v/>
      </c>
    </row>
    <row r="2948" spans="5:10" x14ac:dyDescent="0.2">
      <c r="E2948" s="128" t="str">
        <f>IF(ISBLANK(A2948),"",VLOOKUP(A2948,'Tabla de equipos'!$B$3:$D$107,3,FALSE))</f>
        <v/>
      </c>
      <c r="J2948" s="106" t="str">
        <f t="shared" si="45"/>
        <v/>
      </c>
    </row>
    <row r="2949" spans="5:10" x14ac:dyDescent="0.2">
      <c r="E2949" s="128" t="str">
        <f>IF(ISBLANK(A2949),"",VLOOKUP(A2949,'Tabla de equipos'!$B$3:$D$107,3,FALSE))</f>
        <v/>
      </c>
      <c r="J2949" s="106" t="str">
        <f t="shared" ref="J2949:J3012" si="46">IF(AND(A2949="",G2949=0),"",IF(AND(G2949&gt;0,A2949=""),"Falta elegir equipo/producto",IF(AND(A2949&lt;&gt;"",G2949=""),"falta incluir unidades",IF(AND(A2949&lt;&gt;"",G2949&gt;0,B2949=""),"Falta incluir Tipo de Exceptuación",IF(AND(A2949&lt;&gt;"",B2949&lt;&gt;"",C2949="",G2949&gt;0),"Falta Incluir Nombre del Beneficiario","No olvidar adjuntar factura de la exceptuación")))))</f>
        <v/>
      </c>
    </row>
    <row r="2950" spans="5:10" x14ac:dyDescent="0.2">
      <c r="E2950" s="128" t="str">
        <f>IF(ISBLANK(A2950),"",VLOOKUP(A2950,'Tabla de equipos'!$B$3:$D$107,3,FALSE))</f>
        <v/>
      </c>
      <c r="J2950" s="106" t="str">
        <f t="shared" si="46"/>
        <v/>
      </c>
    </row>
    <row r="2951" spans="5:10" x14ac:dyDescent="0.2">
      <c r="E2951" s="128" t="str">
        <f>IF(ISBLANK(A2951),"",VLOOKUP(A2951,'Tabla de equipos'!$B$3:$D$107,3,FALSE))</f>
        <v/>
      </c>
      <c r="J2951" s="106" t="str">
        <f t="shared" si="46"/>
        <v/>
      </c>
    </row>
    <row r="2952" spans="5:10" x14ac:dyDescent="0.2">
      <c r="E2952" s="128" t="str">
        <f>IF(ISBLANK(A2952),"",VLOOKUP(A2952,'Tabla de equipos'!$B$3:$D$107,3,FALSE))</f>
        <v/>
      </c>
      <c r="J2952" s="106" t="str">
        <f t="shared" si="46"/>
        <v/>
      </c>
    </row>
    <row r="2953" spans="5:10" x14ac:dyDescent="0.2">
      <c r="E2953" s="128" t="str">
        <f>IF(ISBLANK(A2953),"",VLOOKUP(A2953,'Tabla de equipos'!$B$3:$D$107,3,FALSE))</f>
        <v/>
      </c>
      <c r="J2953" s="106" t="str">
        <f t="shared" si="46"/>
        <v/>
      </c>
    </row>
    <row r="2954" spans="5:10" x14ac:dyDescent="0.2">
      <c r="E2954" s="128" t="str">
        <f>IF(ISBLANK(A2954),"",VLOOKUP(A2954,'Tabla de equipos'!$B$3:$D$107,3,FALSE))</f>
        <v/>
      </c>
      <c r="J2954" s="106" t="str">
        <f t="shared" si="46"/>
        <v/>
      </c>
    </row>
    <row r="2955" spans="5:10" x14ac:dyDescent="0.2">
      <c r="E2955" s="128" t="str">
        <f>IF(ISBLANK(A2955),"",VLOOKUP(A2955,'Tabla de equipos'!$B$3:$D$107,3,FALSE))</f>
        <v/>
      </c>
      <c r="J2955" s="106" t="str">
        <f t="shared" si="46"/>
        <v/>
      </c>
    </row>
    <row r="2956" spans="5:10" x14ac:dyDescent="0.2">
      <c r="E2956" s="128" t="str">
        <f>IF(ISBLANK(A2956),"",VLOOKUP(A2956,'Tabla de equipos'!$B$3:$D$107,3,FALSE))</f>
        <v/>
      </c>
      <c r="J2956" s="106" t="str">
        <f t="shared" si="46"/>
        <v/>
      </c>
    </row>
    <row r="2957" spans="5:10" x14ac:dyDescent="0.2">
      <c r="E2957" s="128" t="str">
        <f>IF(ISBLANK(A2957),"",VLOOKUP(A2957,'Tabla de equipos'!$B$3:$D$107,3,FALSE))</f>
        <v/>
      </c>
      <c r="J2957" s="106" t="str">
        <f t="shared" si="46"/>
        <v/>
      </c>
    </row>
    <row r="2958" spans="5:10" x14ac:dyDescent="0.2">
      <c r="E2958" s="128" t="str">
        <f>IF(ISBLANK(A2958),"",VLOOKUP(A2958,'Tabla de equipos'!$B$3:$D$107,3,FALSE))</f>
        <v/>
      </c>
      <c r="J2958" s="106" t="str">
        <f t="shared" si="46"/>
        <v/>
      </c>
    </row>
    <row r="2959" spans="5:10" x14ac:dyDescent="0.2">
      <c r="E2959" s="128" t="str">
        <f>IF(ISBLANK(A2959),"",VLOOKUP(A2959,'Tabla de equipos'!$B$3:$D$107,3,FALSE))</f>
        <v/>
      </c>
      <c r="J2959" s="106" t="str">
        <f t="shared" si="46"/>
        <v/>
      </c>
    </row>
    <row r="2960" spans="5:10" x14ac:dyDescent="0.2">
      <c r="E2960" s="128" t="str">
        <f>IF(ISBLANK(A2960),"",VLOOKUP(A2960,'Tabla de equipos'!$B$3:$D$107,3,FALSE))</f>
        <v/>
      </c>
      <c r="J2960" s="106" t="str">
        <f t="shared" si="46"/>
        <v/>
      </c>
    </row>
    <row r="2961" spans="5:10" x14ac:dyDescent="0.2">
      <c r="E2961" s="128" t="str">
        <f>IF(ISBLANK(A2961),"",VLOOKUP(A2961,'Tabla de equipos'!$B$3:$D$107,3,FALSE))</f>
        <v/>
      </c>
      <c r="J2961" s="106" t="str">
        <f t="shared" si="46"/>
        <v/>
      </c>
    </row>
    <row r="2962" spans="5:10" x14ac:dyDescent="0.2">
      <c r="E2962" s="128" t="str">
        <f>IF(ISBLANK(A2962),"",VLOOKUP(A2962,'Tabla de equipos'!$B$3:$D$107,3,FALSE))</f>
        <v/>
      </c>
      <c r="J2962" s="106" t="str">
        <f t="shared" si="46"/>
        <v/>
      </c>
    </row>
    <row r="2963" spans="5:10" x14ac:dyDescent="0.2">
      <c r="E2963" s="128" t="str">
        <f>IF(ISBLANK(A2963),"",VLOOKUP(A2963,'Tabla de equipos'!$B$3:$D$107,3,FALSE))</f>
        <v/>
      </c>
      <c r="J2963" s="106" t="str">
        <f t="shared" si="46"/>
        <v/>
      </c>
    </row>
    <row r="2964" spans="5:10" x14ac:dyDescent="0.2">
      <c r="E2964" s="128" t="str">
        <f>IF(ISBLANK(A2964),"",VLOOKUP(A2964,'Tabla de equipos'!$B$3:$D$107,3,FALSE))</f>
        <v/>
      </c>
      <c r="J2964" s="106" t="str">
        <f t="shared" si="46"/>
        <v/>
      </c>
    </row>
    <row r="2965" spans="5:10" x14ac:dyDescent="0.2">
      <c r="E2965" s="128" t="str">
        <f>IF(ISBLANK(A2965),"",VLOOKUP(A2965,'Tabla de equipos'!$B$3:$D$107,3,FALSE))</f>
        <v/>
      </c>
      <c r="J2965" s="106" t="str">
        <f t="shared" si="46"/>
        <v/>
      </c>
    </row>
    <row r="2966" spans="5:10" x14ac:dyDescent="0.2">
      <c r="E2966" s="128" t="str">
        <f>IF(ISBLANK(A2966),"",VLOOKUP(A2966,'Tabla de equipos'!$B$3:$D$107,3,FALSE))</f>
        <v/>
      </c>
      <c r="J2966" s="106" t="str">
        <f t="shared" si="46"/>
        <v/>
      </c>
    </row>
    <row r="2967" spans="5:10" x14ac:dyDescent="0.2">
      <c r="E2967" s="128" t="str">
        <f>IF(ISBLANK(A2967),"",VLOOKUP(A2967,'Tabla de equipos'!$B$3:$D$107,3,FALSE))</f>
        <v/>
      </c>
      <c r="J2967" s="106" t="str">
        <f t="shared" si="46"/>
        <v/>
      </c>
    </row>
    <row r="2968" spans="5:10" x14ac:dyDescent="0.2">
      <c r="E2968" s="128" t="str">
        <f>IF(ISBLANK(A2968),"",VLOOKUP(A2968,'Tabla de equipos'!$B$3:$D$107,3,FALSE))</f>
        <v/>
      </c>
      <c r="J2968" s="106" t="str">
        <f t="shared" si="46"/>
        <v/>
      </c>
    </row>
    <row r="2969" spans="5:10" x14ac:dyDescent="0.2">
      <c r="E2969" s="128" t="str">
        <f>IF(ISBLANK(A2969),"",VLOOKUP(A2969,'Tabla de equipos'!$B$3:$D$107,3,FALSE))</f>
        <v/>
      </c>
      <c r="J2969" s="106" t="str">
        <f t="shared" si="46"/>
        <v/>
      </c>
    </row>
    <row r="2970" spans="5:10" x14ac:dyDescent="0.2">
      <c r="E2970" s="128" t="str">
        <f>IF(ISBLANK(A2970),"",VLOOKUP(A2970,'Tabla de equipos'!$B$3:$D$107,3,FALSE))</f>
        <v/>
      </c>
      <c r="J2970" s="106" t="str">
        <f t="shared" si="46"/>
        <v/>
      </c>
    </row>
    <row r="2971" spans="5:10" x14ac:dyDescent="0.2">
      <c r="E2971" s="128" t="str">
        <f>IF(ISBLANK(A2971),"",VLOOKUP(A2971,'Tabla de equipos'!$B$3:$D$107,3,FALSE))</f>
        <v/>
      </c>
      <c r="J2971" s="106" t="str">
        <f t="shared" si="46"/>
        <v/>
      </c>
    </row>
    <row r="2972" spans="5:10" x14ac:dyDescent="0.2">
      <c r="E2972" s="128" t="str">
        <f>IF(ISBLANK(A2972),"",VLOOKUP(A2972,'Tabla de equipos'!$B$3:$D$107,3,FALSE))</f>
        <v/>
      </c>
      <c r="J2972" s="106" t="str">
        <f t="shared" si="46"/>
        <v/>
      </c>
    </row>
    <row r="2973" spans="5:10" x14ac:dyDescent="0.2">
      <c r="E2973" s="128" t="str">
        <f>IF(ISBLANK(A2973),"",VLOOKUP(A2973,'Tabla de equipos'!$B$3:$D$107,3,FALSE))</f>
        <v/>
      </c>
      <c r="J2973" s="106" t="str">
        <f t="shared" si="46"/>
        <v/>
      </c>
    </row>
    <row r="2974" spans="5:10" x14ac:dyDescent="0.2">
      <c r="E2974" s="128" t="str">
        <f>IF(ISBLANK(A2974),"",VLOOKUP(A2974,'Tabla de equipos'!$B$3:$D$107,3,FALSE))</f>
        <v/>
      </c>
      <c r="J2974" s="106" t="str">
        <f t="shared" si="46"/>
        <v/>
      </c>
    </row>
    <row r="2975" spans="5:10" x14ac:dyDescent="0.2">
      <c r="E2975" s="128" t="str">
        <f>IF(ISBLANK(A2975),"",VLOOKUP(A2975,'Tabla de equipos'!$B$3:$D$107,3,FALSE))</f>
        <v/>
      </c>
      <c r="J2975" s="106" t="str">
        <f t="shared" si="46"/>
        <v/>
      </c>
    </row>
    <row r="2976" spans="5:10" x14ac:dyDescent="0.2">
      <c r="E2976" s="128" t="str">
        <f>IF(ISBLANK(A2976),"",VLOOKUP(A2976,'Tabla de equipos'!$B$3:$D$107,3,FALSE))</f>
        <v/>
      </c>
      <c r="J2976" s="106" t="str">
        <f t="shared" si="46"/>
        <v/>
      </c>
    </row>
    <row r="2977" spans="5:10" x14ac:dyDescent="0.2">
      <c r="E2977" s="128" t="str">
        <f>IF(ISBLANK(A2977),"",VLOOKUP(A2977,'Tabla de equipos'!$B$3:$D$107,3,FALSE))</f>
        <v/>
      </c>
      <c r="J2977" s="106" t="str">
        <f t="shared" si="46"/>
        <v/>
      </c>
    </row>
    <row r="2978" spans="5:10" x14ac:dyDescent="0.2">
      <c r="E2978" s="128" t="str">
        <f>IF(ISBLANK(A2978),"",VLOOKUP(A2978,'Tabla de equipos'!$B$3:$D$107,3,FALSE))</f>
        <v/>
      </c>
      <c r="J2978" s="106" t="str">
        <f t="shared" si="46"/>
        <v/>
      </c>
    </row>
    <row r="2979" spans="5:10" x14ac:dyDescent="0.2">
      <c r="E2979" s="128" t="str">
        <f>IF(ISBLANK(A2979),"",VLOOKUP(A2979,'Tabla de equipos'!$B$3:$D$107,3,FALSE))</f>
        <v/>
      </c>
      <c r="J2979" s="106" t="str">
        <f t="shared" si="46"/>
        <v/>
      </c>
    </row>
    <row r="2980" spans="5:10" x14ac:dyDescent="0.2">
      <c r="E2980" s="128" t="str">
        <f>IF(ISBLANK(A2980),"",VLOOKUP(A2980,'Tabla de equipos'!$B$3:$D$107,3,FALSE))</f>
        <v/>
      </c>
      <c r="J2980" s="106" t="str">
        <f t="shared" si="46"/>
        <v/>
      </c>
    </row>
    <row r="2981" spans="5:10" x14ac:dyDescent="0.2">
      <c r="E2981" s="128" t="str">
        <f>IF(ISBLANK(A2981),"",VLOOKUP(A2981,'Tabla de equipos'!$B$3:$D$107,3,FALSE))</f>
        <v/>
      </c>
      <c r="J2981" s="106" t="str">
        <f t="shared" si="46"/>
        <v/>
      </c>
    </row>
    <row r="2982" spans="5:10" x14ac:dyDescent="0.2">
      <c r="E2982" s="128" t="str">
        <f>IF(ISBLANK(A2982),"",VLOOKUP(A2982,'Tabla de equipos'!$B$3:$D$107,3,FALSE))</f>
        <v/>
      </c>
      <c r="J2982" s="106" t="str">
        <f t="shared" si="46"/>
        <v/>
      </c>
    </row>
    <row r="2983" spans="5:10" x14ac:dyDescent="0.2">
      <c r="E2983" s="128" t="str">
        <f>IF(ISBLANK(A2983),"",VLOOKUP(A2983,'Tabla de equipos'!$B$3:$D$107,3,FALSE))</f>
        <v/>
      </c>
      <c r="J2983" s="106" t="str">
        <f t="shared" si="46"/>
        <v/>
      </c>
    </row>
    <row r="2984" spans="5:10" x14ac:dyDescent="0.2">
      <c r="E2984" s="128" t="str">
        <f>IF(ISBLANK(A2984),"",VLOOKUP(A2984,'Tabla de equipos'!$B$3:$D$107,3,FALSE))</f>
        <v/>
      </c>
      <c r="J2984" s="106" t="str">
        <f t="shared" si="46"/>
        <v/>
      </c>
    </row>
    <row r="2985" spans="5:10" x14ac:dyDescent="0.2">
      <c r="E2985" s="128" t="str">
        <f>IF(ISBLANK(A2985),"",VLOOKUP(A2985,'Tabla de equipos'!$B$3:$D$107,3,FALSE))</f>
        <v/>
      </c>
      <c r="J2985" s="106" t="str">
        <f t="shared" si="46"/>
        <v/>
      </c>
    </row>
    <row r="2986" spans="5:10" x14ac:dyDescent="0.2">
      <c r="E2986" s="128" t="str">
        <f>IF(ISBLANK(A2986),"",VLOOKUP(A2986,'Tabla de equipos'!$B$3:$D$107,3,FALSE))</f>
        <v/>
      </c>
      <c r="J2986" s="106" t="str">
        <f t="shared" si="46"/>
        <v/>
      </c>
    </row>
    <row r="2987" spans="5:10" x14ac:dyDescent="0.2">
      <c r="E2987" s="128" t="str">
        <f>IF(ISBLANK(A2987),"",VLOOKUP(A2987,'Tabla de equipos'!$B$3:$D$107,3,FALSE))</f>
        <v/>
      </c>
      <c r="J2987" s="106" t="str">
        <f t="shared" si="46"/>
        <v/>
      </c>
    </row>
    <row r="2988" spans="5:10" x14ac:dyDescent="0.2">
      <c r="E2988" s="128" t="str">
        <f>IF(ISBLANK(A2988),"",VLOOKUP(A2988,'Tabla de equipos'!$B$3:$D$107,3,FALSE))</f>
        <v/>
      </c>
      <c r="J2988" s="106" t="str">
        <f t="shared" si="46"/>
        <v/>
      </c>
    </row>
    <row r="2989" spans="5:10" x14ac:dyDescent="0.2">
      <c r="E2989" s="128" t="str">
        <f>IF(ISBLANK(A2989),"",VLOOKUP(A2989,'Tabla de equipos'!$B$3:$D$107,3,FALSE))</f>
        <v/>
      </c>
      <c r="J2989" s="106" t="str">
        <f t="shared" si="46"/>
        <v/>
      </c>
    </row>
    <row r="2990" spans="5:10" x14ac:dyDescent="0.2">
      <c r="E2990" s="128" t="str">
        <f>IF(ISBLANK(A2990),"",VLOOKUP(A2990,'Tabla de equipos'!$B$3:$D$107,3,FALSE))</f>
        <v/>
      </c>
      <c r="J2990" s="106" t="str">
        <f t="shared" si="46"/>
        <v/>
      </c>
    </row>
    <row r="2991" spans="5:10" x14ac:dyDescent="0.2">
      <c r="E2991" s="128" t="str">
        <f>IF(ISBLANK(A2991),"",VLOOKUP(A2991,'Tabla de equipos'!$B$3:$D$107,3,FALSE))</f>
        <v/>
      </c>
      <c r="J2991" s="106" t="str">
        <f t="shared" si="46"/>
        <v/>
      </c>
    </row>
    <row r="2992" spans="5:10" x14ac:dyDescent="0.2">
      <c r="E2992" s="128" t="str">
        <f>IF(ISBLANK(A2992),"",VLOOKUP(A2992,'Tabla de equipos'!$B$3:$D$107,3,FALSE))</f>
        <v/>
      </c>
      <c r="J2992" s="106" t="str">
        <f t="shared" si="46"/>
        <v/>
      </c>
    </row>
    <row r="2993" spans="5:10" x14ac:dyDescent="0.2">
      <c r="E2993" s="128" t="str">
        <f>IF(ISBLANK(A2993),"",VLOOKUP(A2993,'Tabla de equipos'!$B$3:$D$107,3,FALSE))</f>
        <v/>
      </c>
      <c r="J2993" s="106" t="str">
        <f t="shared" si="46"/>
        <v/>
      </c>
    </row>
    <row r="2994" spans="5:10" x14ac:dyDescent="0.2">
      <c r="E2994" s="128" t="str">
        <f>IF(ISBLANK(A2994),"",VLOOKUP(A2994,'Tabla de equipos'!$B$3:$D$107,3,FALSE))</f>
        <v/>
      </c>
      <c r="J2994" s="106" t="str">
        <f t="shared" si="46"/>
        <v/>
      </c>
    </row>
    <row r="2995" spans="5:10" x14ac:dyDescent="0.2">
      <c r="E2995" s="128" t="str">
        <f>IF(ISBLANK(A2995),"",VLOOKUP(A2995,'Tabla de equipos'!$B$3:$D$107,3,FALSE))</f>
        <v/>
      </c>
      <c r="J2995" s="106" t="str">
        <f t="shared" si="46"/>
        <v/>
      </c>
    </row>
    <row r="2996" spans="5:10" x14ac:dyDescent="0.2">
      <c r="E2996" s="128" t="str">
        <f>IF(ISBLANK(A2996),"",VLOOKUP(A2996,'Tabla de equipos'!$B$3:$D$107,3,FALSE))</f>
        <v/>
      </c>
      <c r="J2996" s="106" t="str">
        <f t="shared" si="46"/>
        <v/>
      </c>
    </row>
    <row r="2997" spans="5:10" x14ac:dyDescent="0.2">
      <c r="E2997" s="128" t="str">
        <f>IF(ISBLANK(A2997),"",VLOOKUP(A2997,'Tabla de equipos'!$B$3:$D$107,3,FALSE))</f>
        <v/>
      </c>
      <c r="J2997" s="106" t="str">
        <f t="shared" si="46"/>
        <v/>
      </c>
    </row>
    <row r="2998" spans="5:10" x14ac:dyDescent="0.2">
      <c r="E2998" s="128" t="str">
        <f>IF(ISBLANK(A2998),"",VLOOKUP(A2998,'Tabla de equipos'!$B$3:$D$107,3,FALSE))</f>
        <v/>
      </c>
      <c r="J2998" s="106" t="str">
        <f t="shared" si="46"/>
        <v/>
      </c>
    </row>
    <row r="2999" spans="5:10" x14ac:dyDescent="0.2">
      <c r="E2999" s="128" t="str">
        <f>IF(ISBLANK(A2999),"",VLOOKUP(A2999,'Tabla de equipos'!$B$3:$D$107,3,FALSE))</f>
        <v/>
      </c>
      <c r="J2999" s="106" t="str">
        <f t="shared" si="46"/>
        <v/>
      </c>
    </row>
    <row r="3000" spans="5:10" x14ac:dyDescent="0.2">
      <c r="E3000" s="128" t="str">
        <f>IF(ISBLANK(A3000),"",VLOOKUP(A3000,'Tabla de equipos'!$B$3:$D$107,3,FALSE))</f>
        <v/>
      </c>
      <c r="J3000" s="106" t="str">
        <f t="shared" si="46"/>
        <v/>
      </c>
    </row>
    <row r="3001" spans="5:10" x14ac:dyDescent="0.2">
      <c r="E3001" s="128" t="str">
        <f>IF(ISBLANK(A3001),"",VLOOKUP(A3001,'Tabla de equipos'!$B$3:$D$107,3,FALSE))</f>
        <v/>
      </c>
      <c r="J3001" s="106" t="str">
        <f t="shared" si="46"/>
        <v/>
      </c>
    </row>
    <row r="3002" spans="5:10" x14ac:dyDescent="0.2">
      <c r="E3002" s="128" t="str">
        <f>IF(ISBLANK(A3002),"",VLOOKUP(A3002,'Tabla de equipos'!$B$3:$D$107,3,FALSE))</f>
        <v/>
      </c>
      <c r="J3002" s="106" t="str">
        <f t="shared" si="46"/>
        <v/>
      </c>
    </row>
    <row r="3003" spans="5:10" x14ac:dyDescent="0.2">
      <c r="E3003" s="128" t="str">
        <f>IF(ISBLANK(A3003),"",VLOOKUP(A3003,'Tabla de equipos'!$B$3:$D$107,3,FALSE))</f>
        <v/>
      </c>
      <c r="J3003" s="106" t="str">
        <f t="shared" si="46"/>
        <v/>
      </c>
    </row>
    <row r="3004" spans="5:10" x14ac:dyDescent="0.2">
      <c r="E3004" s="128" t="str">
        <f>IF(ISBLANK(A3004),"",VLOOKUP(A3004,'Tabla de equipos'!$B$3:$D$107,3,FALSE))</f>
        <v/>
      </c>
      <c r="J3004" s="106" t="str">
        <f t="shared" si="46"/>
        <v/>
      </c>
    </row>
    <row r="3005" spans="5:10" x14ac:dyDescent="0.2">
      <c r="E3005" s="128" t="str">
        <f>IF(ISBLANK(A3005),"",VLOOKUP(A3005,'Tabla de equipos'!$B$3:$D$107,3,FALSE))</f>
        <v/>
      </c>
      <c r="J3005" s="106" t="str">
        <f t="shared" si="46"/>
        <v/>
      </c>
    </row>
    <row r="3006" spans="5:10" x14ac:dyDescent="0.2">
      <c r="E3006" s="128" t="str">
        <f>IF(ISBLANK(A3006),"",VLOOKUP(A3006,'Tabla de equipos'!$B$3:$D$107,3,FALSE))</f>
        <v/>
      </c>
      <c r="J3006" s="106" t="str">
        <f t="shared" si="46"/>
        <v/>
      </c>
    </row>
    <row r="3007" spans="5:10" x14ac:dyDescent="0.2">
      <c r="E3007" s="128" t="str">
        <f>IF(ISBLANK(A3007),"",VLOOKUP(A3007,'Tabla de equipos'!$B$3:$D$107,3,FALSE))</f>
        <v/>
      </c>
      <c r="J3007" s="106" t="str">
        <f t="shared" si="46"/>
        <v/>
      </c>
    </row>
    <row r="3008" spans="5:10" x14ac:dyDescent="0.2">
      <c r="E3008" s="128" t="str">
        <f>IF(ISBLANK(A3008),"",VLOOKUP(A3008,'Tabla de equipos'!$B$3:$D$107,3,FALSE))</f>
        <v/>
      </c>
      <c r="J3008" s="106" t="str">
        <f t="shared" si="46"/>
        <v/>
      </c>
    </row>
    <row r="3009" spans="5:10" x14ac:dyDescent="0.2">
      <c r="E3009" s="128" t="str">
        <f>IF(ISBLANK(A3009),"",VLOOKUP(A3009,'Tabla de equipos'!$B$3:$D$107,3,FALSE))</f>
        <v/>
      </c>
      <c r="J3009" s="106" t="str">
        <f t="shared" si="46"/>
        <v/>
      </c>
    </row>
    <row r="3010" spans="5:10" x14ac:dyDescent="0.2">
      <c r="E3010" s="128" t="str">
        <f>IF(ISBLANK(A3010),"",VLOOKUP(A3010,'Tabla de equipos'!$B$3:$D$107,3,FALSE))</f>
        <v/>
      </c>
      <c r="J3010" s="106" t="str">
        <f t="shared" si="46"/>
        <v/>
      </c>
    </row>
    <row r="3011" spans="5:10" x14ac:dyDescent="0.2">
      <c r="E3011" s="128" t="str">
        <f>IF(ISBLANK(A3011),"",VLOOKUP(A3011,'Tabla de equipos'!$B$3:$D$107,3,FALSE))</f>
        <v/>
      </c>
      <c r="J3011" s="106" t="str">
        <f t="shared" si="46"/>
        <v/>
      </c>
    </row>
    <row r="3012" spans="5:10" x14ac:dyDescent="0.2">
      <c r="E3012" s="128" t="str">
        <f>IF(ISBLANK(A3012),"",VLOOKUP(A3012,'Tabla de equipos'!$B$3:$D$107,3,FALSE))</f>
        <v/>
      </c>
      <c r="J3012" s="106" t="str">
        <f t="shared" si="46"/>
        <v/>
      </c>
    </row>
    <row r="3013" spans="5:10" x14ac:dyDescent="0.2">
      <c r="E3013" s="128" t="str">
        <f>IF(ISBLANK(A3013),"",VLOOKUP(A3013,'Tabla de equipos'!$B$3:$D$107,3,FALSE))</f>
        <v/>
      </c>
      <c r="J3013" s="106" t="str">
        <f t="shared" ref="J3013:J3076" si="47">IF(AND(A3013="",G3013=0),"",IF(AND(G3013&gt;0,A3013=""),"Falta elegir equipo/producto",IF(AND(A3013&lt;&gt;"",G3013=""),"falta incluir unidades",IF(AND(A3013&lt;&gt;"",G3013&gt;0,B3013=""),"Falta incluir Tipo de Exceptuación",IF(AND(A3013&lt;&gt;"",B3013&lt;&gt;"",C3013="",G3013&gt;0),"Falta Incluir Nombre del Beneficiario","No olvidar adjuntar factura de la exceptuación")))))</f>
        <v/>
      </c>
    </row>
    <row r="3014" spans="5:10" x14ac:dyDescent="0.2">
      <c r="E3014" s="128" t="str">
        <f>IF(ISBLANK(A3014),"",VLOOKUP(A3014,'Tabla de equipos'!$B$3:$D$107,3,FALSE))</f>
        <v/>
      </c>
      <c r="J3014" s="106" t="str">
        <f t="shared" si="47"/>
        <v/>
      </c>
    </row>
    <row r="3015" spans="5:10" x14ac:dyDescent="0.2">
      <c r="E3015" s="128" t="str">
        <f>IF(ISBLANK(A3015),"",VLOOKUP(A3015,'Tabla de equipos'!$B$3:$D$107,3,FALSE))</f>
        <v/>
      </c>
      <c r="J3015" s="106" t="str">
        <f t="shared" si="47"/>
        <v/>
      </c>
    </row>
    <row r="3016" spans="5:10" x14ac:dyDescent="0.2">
      <c r="E3016" s="128" t="str">
        <f>IF(ISBLANK(A3016),"",VLOOKUP(A3016,'Tabla de equipos'!$B$3:$D$107,3,FALSE))</f>
        <v/>
      </c>
      <c r="J3016" s="106" t="str">
        <f t="shared" si="47"/>
        <v/>
      </c>
    </row>
    <row r="3017" spans="5:10" x14ac:dyDescent="0.2">
      <c r="E3017" s="128" t="str">
        <f>IF(ISBLANK(A3017),"",VLOOKUP(A3017,'Tabla de equipos'!$B$3:$D$107,3,FALSE))</f>
        <v/>
      </c>
      <c r="J3017" s="106" t="str">
        <f t="shared" si="47"/>
        <v/>
      </c>
    </row>
    <row r="3018" spans="5:10" x14ac:dyDescent="0.2">
      <c r="E3018" s="128" t="str">
        <f>IF(ISBLANK(A3018),"",VLOOKUP(A3018,'Tabla de equipos'!$B$3:$D$107,3,FALSE))</f>
        <v/>
      </c>
      <c r="J3018" s="106" t="str">
        <f t="shared" si="47"/>
        <v/>
      </c>
    </row>
    <row r="3019" spans="5:10" x14ac:dyDescent="0.2">
      <c r="E3019" s="128" t="str">
        <f>IF(ISBLANK(A3019),"",VLOOKUP(A3019,'Tabla de equipos'!$B$3:$D$107,3,FALSE))</f>
        <v/>
      </c>
      <c r="J3019" s="106" t="str">
        <f t="shared" si="47"/>
        <v/>
      </c>
    </row>
    <row r="3020" spans="5:10" x14ac:dyDescent="0.2">
      <c r="E3020" s="128" t="str">
        <f>IF(ISBLANK(A3020),"",VLOOKUP(A3020,'Tabla de equipos'!$B$3:$D$107,3,FALSE))</f>
        <v/>
      </c>
      <c r="J3020" s="106" t="str">
        <f t="shared" si="47"/>
        <v/>
      </c>
    </row>
    <row r="3021" spans="5:10" x14ac:dyDescent="0.2">
      <c r="E3021" s="128" t="str">
        <f>IF(ISBLANK(A3021),"",VLOOKUP(A3021,'Tabla de equipos'!$B$3:$D$107,3,FALSE))</f>
        <v/>
      </c>
      <c r="J3021" s="106" t="str">
        <f t="shared" si="47"/>
        <v/>
      </c>
    </row>
    <row r="3022" spans="5:10" x14ac:dyDescent="0.2">
      <c r="E3022" s="128" t="str">
        <f>IF(ISBLANK(A3022),"",VLOOKUP(A3022,'Tabla de equipos'!$B$3:$D$107,3,FALSE))</f>
        <v/>
      </c>
      <c r="J3022" s="106" t="str">
        <f t="shared" si="47"/>
        <v/>
      </c>
    </row>
    <row r="3023" spans="5:10" x14ac:dyDescent="0.2">
      <c r="E3023" s="128" t="str">
        <f>IF(ISBLANK(A3023),"",VLOOKUP(A3023,'Tabla de equipos'!$B$3:$D$107,3,FALSE))</f>
        <v/>
      </c>
      <c r="J3023" s="106" t="str">
        <f t="shared" si="47"/>
        <v/>
      </c>
    </row>
    <row r="3024" spans="5:10" x14ac:dyDescent="0.2">
      <c r="E3024" s="128" t="str">
        <f>IF(ISBLANK(A3024),"",VLOOKUP(A3024,'Tabla de equipos'!$B$3:$D$107,3,FALSE))</f>
        <v/>
      </c>
      <c r="J3024" s="106" t="str">
        <f t="shared" si="47"/>
        <v/>
      </c>
    </row>
    <row r="3025" spans="5:10" x14ac:dyDescent="0.2">
      <c r="E3025" s="128" t="str">
        <f>IF(ISBLANK(A3025),"",VLOOKUP(A3025,'Tabla de equipos'!$B$3:$D$107,3,FALSE))</f>
        <v/>
      </c>
      <c r="J3025" s="106" t="str">
        <f t="shared" si="47"/>
        <v/>
      </c>
    </row>
    <row r="3026" spans="5:10" x14ac:dyDescent="0.2">
      <c r="E3026" s="128" t="str">
        <f>IF(ISBLANK(A3026),"",VLOOKUP(A3026,'Tabla de equipos'!$B$3:$D$107,3,FALSE))</f>
        <v/>
      </c>
      <c r="J3026" s="106" t="str">
        <f t="shared" si="47"/>
        <v/>
      </c>
    </row>
    <row r="3027" spans="5:10" x14ac:dyDescent="0.2">
      <c r="E3027" s="128" t="str">
        <f>IF(ISBLANK(A3027),"",VLOOKUP(A3027,'Tabla de equipos'!$B$3:$D$107,3,FALSE))</f>
        <v/>
      </c>
      <c r="J3027" s="106" t="str">
        <f t="shared" si="47"/>
        <v/>
      </c>
    </row>
    <row r="3028" spans="5:10" x14ac:dyDescent="0.2">
      <c r="E3028" s="128" t="str">
        <f>IF(ISBLANK(A3028),"",VLOOKUP(A3028,'Tabla de equipos'!$B$3:$D$107,3,FALSE))</f>
        <v/>
      </c>
      <c r="J3028" s="106" t="str">
        <f t="shared" si="47"/>
        <v/>
      </c>
    </row>
    <row r="3029" spans="5:10" x14ac:dyDescent="0.2">
      <c r="E3029" s="128" t="str">
        <f>IF(ISBLANK(A3029),"",VLOOKUP(A3029,'Tabla de equipos'!$B$3:$D$107,3,FALSE))</f>
        <v/>
      </c>
      <c r="J3029" s="106" t="str">
        <f t="shared" si="47"/>
        <v/>
      </c>
    </row>
    <row r="3030" spans="5:10" x14ac:dyDescent="0.2">
      <c r="E3030" s="128" t="str">
        <f>IF(ISBLANK(A3030),"",VLOOKUP(A3030,'Tabla de equipos'!$B$3:$D$107,3,FALSE))</f>
        <v/>
      </c>
      <c r="J3030" s="106" t="str">
        <f t="shared" si="47"/>
        <v/>
      </c>
    </row>
    <row r="3031" spans="5:10" x14ac:dyDescent="0.2">
      <c r="E3031" s="128" t="str">
        <f>IF(ISBLANK(A3031),"",VLOOKUP(A3031,'Tabla de equipos'!$B$3:$D$107,3,FALSE))</f>
        <v/>
      </c>
      <c r="J3031" s="106" t="str">
        <f t="shared" si="47"/>
        <v/>
      </c>
    </row>
    <row r="3032" spans="5:10" x14ac:dyDescent="0.2">
      <c r="E3032" s="128" t="str">
        <f>IF(ISBLANK(A3032),"",VLOOKUP(A3032,'Tabla de equipos'!$B$3:$D$107,3,FALSE))</f>
        <v/>
      </c>
      <c r="J3032" s="106" t="str">
        <f t="shared" si="47"/>
        <v/>
      </c>
    </row>
    <row r="3033" spans="5:10" x14ac:dyDescent="0.2">
      <c r="E3033" s="128" t="str">
        <f>IF(ISBLANK(A3033),"",VLOOKUP(A3033,'Tabla de equipos'!$B$3:$D$107,3,FALSE))</f>
        <v/>
      </c>
      <c r="J3033" s="106" t="str">
        <f t="shared" si="47"/>
        <v/>
      </c>
    </row>
    <row r="3034" spans="5:10" x14ac:dyDescent="0.2">
      <c r="E3034" s="128" t="str">
        <f>IF(ISBLANK(A3034),"",VLOOKUP(A3034,'Tabla de equipos'!$B$3:$D$107,3,FALSE))</f>
        <v/>
      </c>
      <c r="J3034" s="106" t="str">
        <f t="shared" si="47"/>
        <v/>
      </c>
    </row>
    <row r="3035" spans="5:10" x14ac:dyDescent="0.2">
      <c r="E3035" s="128" t="str">
        <f>IF(ISBLANK(A3035),"",VLOOKUP(A3035,'Tabla de equipos'!$B$3:$D$107,3,FALSE))</f>
        <v/>
      </c>
      <c r="J3035" s="106" t="str">
        <f t="shared" si="47"/>
        <v/>
      </c>
    </row>
    <row r="3036" spans="5:10" x14ac:dyDescent="0.2">
      <c r="E3036" s="128" t="str">
        <f>IF(ISBLANK(A3036),"",VLOOKUP(A3036,'Tabla de equipos'!$B$3:$D$107,3,FALSE))</f>
        <v/>
      </c>
      <c r="J3036" s="106" t="str">
        <f t="shared" si="47"/>
        <v/>
      </c>
    </row>
    <row r="3037" spans="5:10" x14ac:dyDescent="0.2">
      <c r="E3037" s="128" t="str">
        <f>IF(ISBLANK(A3037),"",VLOOKUP(A3037,'Tabla de equipos'!$B$3:$D$107,3,FALSE))</f>
        <v/>
      </c>
      <c r="J3037" s="106" t="str">
        <f t="shared" si="47"/>
        <v/>
      </c>
    </row>
    <row r="3038" spans="5:10" x14ac:dyDescent="0.2">
      <c r="E3038" s="128" t="str">
        <f>IF(ISBLANK(A3038),"",VLOOKUP(A3038,'Tabla de equipos'!$B$3:$D$107,3,FALSE))</f>
        <v/>
      </c>
      <c r="J3038" s="106" t="str">
        <f t="shared" si="47"/>
        <v/>
      </c>
    </row>
    <row r="3039" spans="5:10" x14ac:dyDescent="0.2">
      <c r="E3039" s="128" t="str">
        <f>IF(ISBLANK(A3039),"",VLOOKUP(A3039,'Tabla de equipos'!$B$3:$D$107,3,FALSE))</f>
        <v/>
      </c>
      <c r="J3039" s="106" t="str">
        <f t="shared" si="47"/>
        <v/>
      </c>
    </row>
    <row r="3040" spans="5:10" x14ac:dyDescent="0.2">
      <c r="E3040" s="128" t="str">
        <f>IF(ISBLANK(A3040),"",VLOOKUP(A3040,'Tabla de equipos'!$B$3:$D$107,3,FALSE))</f>
        <v/>
      </c>
      <c r="J3040" s="106" t="str">
        <f t="shared" si="47"/>
        <v/>
      </c>
    </row>
    <row r="3041" spans="5:10" x14ac:dyDescent="0.2">
      <c r="E3041" s="128" t="str">
        <f>IF(ISBLANK(A3041),"",VLOOKUP(A3041,'Tabla de equipos'!$B$3:$D$107,3,FALSE))</f>
        <v/>
      </c>
      <c r="J3041" s="106" t="str">
        <f t="shared" si="47"/>
        <v/>
      </c>
    </row>
    <row r="3042" spans="5:10" x14ac:dyDescent="0.2">
      <c r="E3042" s="128" t="str">
        <f>IF(ISBLANK(A3042),"",VLOOKUP(A3042,'Tabla de equipos'!$B$3:$D$107,3,FALSE))</f>
        <v/>
      </c>
      <c r="J3042" s="106" t="str">
        <f t="shared" si="47"/>
        <v/>
      </c>
    </row>
    <row r="3043" spans="5:10" x14ac:dyDescent="0.2">
      <c r="E3043" s="128" t="str">
        <f>IF(ISBLANK(A3043),"",VLOOKUP(A3043,'Tabla de equipos'!$B$3:$D$107,3,FALSE))</f>
        <v/>
      </c>
      <c r="J3043" s="106" t="str">
        <f t="shared" si="47"/>
        <v/>
      </c>
    </row>
    <row r="3044" spans="5:10" x14ac:dyDescent="0.2">
      <c r="E3044" s="128" t="str">
        <f>IF(ISBLANK(A3044),"",VLOOKUP(A3044,'Tabla de equipos'!$B$3:$D$107,3,FALSE))</f>
        <v/>
      </c>
      <c r="J3044" s="106" t="str">
        <f t="shared" si="47"/>
        <v/>
      </c>
    </row>
    <row r="3045" spans="5:10" x14ac:dyDescent="0.2">
      <c r="E3045" s="128" t="str">
        <f>IF(ISBLANK(A3045),"",VLOOKUP(A3045,'Tabla de equipos'!$B$3:$D$107,3,FALSE))</f>
        <v/>
      </c>
      <c r="J3045" s="106" t="str">
        <f t="shared" si="47"/>
        <v/>
      </c>
    </row>
    <row r="3046" spans="5:10" x14ac:dyDescent="0.2">
      <c r="E3046" s="128" t="str">
        <f>IF(ISBLANK(A3046),"",VLOOKUP(A3046,'Tabla de equipos'!$B$3:$D$107,3,FALSE))</f>
        <v/>
      </c>
      <c r="J3046" s="106" t="str">
        <f t="shared" si="47"/>
        <v/>
      </c>
    </row>
    <row r="3047" spans="5:10" x14ac:dyDescent="0.2">
      <c r="E3047" s="128" t="str">
        <f>IF(ISBLANK(A3047),"",VLOOKUP(A3047,'Tabla de equipos'!$B$3:$D$107,3,FALSE))</f>
        <v/>
      </c>
      <c r="J3047" s="106" t="str">
        <f t="shared" si="47"/>
        <v/>
      </c>
    </row>
    <row r="3048" spans="5:10" x14ac:dyDescent="0.2">
      <c r="E3048" s="128" t="str">
        <f>IF(ISBLANK(A3048),"",VLOOKUP(A3048,'Tabla de equipos'!$B$3:$D$107,3,FALSE))</f>
        <v/>
      </c>
      <c r="J3048" s="106" t="str">
        <f t="shared" si="47"/>
        <v/>
      </c>
    </row>
    <row r="3049" spans="5:10" x14ac:dyDescent="0.2">
      <c r="E3049" s="128" t="str">
        <f>IF(ISBLANK(A3049),"",VLOOKUP(A3049,'Tabla de equipos'!$B$3:$D$107,3,FALSE))</f>
        <v/>
      </c>
      <c r="J3049" s="106" t="str">
        <f t="shared" si="47"/>
        <v/>
      </c>
    </row>
    <row r="3050" spans="5:10" x14ac:dyDescent="0.2">
      <c r="E3050" s="128" t="str">
        <f>IF(ISBLANK(A3050),"",VLOOKUP(A3050,'Tabla de equipos'!$B$3:$D$107,3,FALSE))</f>
        <v/>
      </c>
      <c r="J3050" s="106" t="str">
        <f t="shared" si="47"/>
        <v/>
      </c>
    </row>
    <row r="3051" spans="5:10" x14ac:dyDescent="0.2">
      <c r="E3051" s="128" t="str">
        <f>IF(ISBLANK(A3051),"",VLOOKUP(A3051,'Tabla de equipos'!$B$3:$D$107,3,FALSE))</f>
        <v/>
      </c>
      <c r="J3051" s="106" t="str">
        <f t="shared" si="47"/>
        <v/>
      </c>
    </row>
    <row r="3052" spans="5:10" x14ac:dyDescent="0.2">
      <c r="E3052" s="128" t="str">
        <f>IF(ISBLANK(A3052),"",VLOOKUP(A3052,'Tabla de equipos'!$B$3:$D$107,3,FALSE))</f>
        <v/>
      </c>
      <c r="J3052" s="106" t="str">
        <f t="shared" si="47"/>
        <v/>
      </c>
    </row>
    <row r="3053" spans="5:10" x14ac:dyDescent="0.2">
      <c r="E3053" s="128" t="str">
        <f>IF(ISBLANK(A3053),"",VLOOKUP(A3053,'Tabla de equipos'!$B$3:$D$107,3,FALSE))</f>
        <v/>
      </c>
      <c r="J3053" s="106" t="str">
        <f t="shared" si="47"/>
        <v/>
      </c>
    </row>
    <row r="3054" spans="5:10" x14ac:dyDescent="0.2">
      <c r="E3054" s="128" t="str">
        <f>IF(ISBLANK(A3054),"",VLOOKUP(A3054,'Tabla de equipos'!$B$3:$D$107,3,FALSE))</f>
        <v/>
      </c>
      <c r="J3054" s="106" t="str">
        <f t="shared" si="47"/>
        <v/>
      </c>
    </row>
    <row r="3055" spans="5:10" x14ac:dyDescent="0.2">
      <c r="E3055" s="128" t="str">
        <f>IF(ISBLANK(A3055),"",VLOOKUP(A3055,'Tabla de equipos'!$B$3:$D$107,3,FALSE))</f>
        <v/>
      </c>
      <c r="J3055" s="106" t="str">
        <f t="shared" si="47"/>
        <v/>
      </c>
    </row>
    <row r="3056" spans="5:10" x14ac:dyDescent="0.2">
      <c r="E3056" s="128" t="str">
        <f>IF(ISBLANK(A3056),"",VLOOKUP(A3056,'Tabla de equipos'!$B$3:$D$107,3,FALSE))</f>
        <v/>
      </c>
      <c r="J3056" s="106" t="str">
        <f t="shared" si="47"/>
        <v/>
      </c>
    </row>
    <row r="3057" spans="5:10" x14ac:dyDescent="0.2">
      <c r="E3057" s="128" t="str">
        <f>IF(ISBLANK(A3057),"",VLOOKUP(A3057,'Tabla de equipos'!$B$3:$D$107,3,FALSE))</f>
        <v/>
      </c>
      <c r="J3057" s="106" t="str">
        <f t="shared" si="47"/>
        <v/>
      </c>
    </row>
    <row r="3058" spans="5:10" x14ac:dyDescent="0.2">
      <c r="E3058" s="128" t="str">
        <f>IF(ISBLANK(A3058),"",VLOOKUP(A3058,'Tabla de equipos'!$B$3:$D$107,3,FALSE))</f>
        <v/>
      </c>
      <c r="J3058" s="106" t="str">
        <f t="shared" si="47"/>
        <v/>
      </c>
    </row>
    <row r="3059" spans="5:10" x14ac:dyDescent="0.2">
      <c r="E3059" s="128" t="str">
        <f>IF(ISBLANK(A3059),"",VLOOKUP(A3059,'Tabla de equipos'!$B$3:$D$107,3,FALSE))</f>
        <v/>
      </c>
      <c r="J3059" s="106" t="str">
        <f t="shared" si="47"/>
        <v/>
      </c>
    </row>
    <row r="3060" spans="5:10" x14ac:dyDescent="0.2">
      <c r="E3060" s="128" t="str">
        <f>IF(ISBLANK(A3060),"",VLOOKUP(A3060,'Tabla de equipos'!$B$3:$D$107,3,FALSE))</f>
        <v/>
      </c>
      <c r="J3060" s="106" t="str">
        <f t="shared" si="47"/>
        <v/>
      </c>
    </row>
    <row r="3061" spans="5:10" x14ac:dyDescent="0.2">
      <c r="E3061" s="128" t="str">
        <f>IF(ISBLANK(A3061),"",VLOOKUP(A3061,'Tabla de equipos'!$B$3:$D$107,3,FALSE))</f>
        <v/>
      </c>
      <c r="J3061" s="106" t="str">
        <f t="shared" si="47"/>
        <v/>
      </c>
    </row>
    <row r="3062" spans="5:10" x14ac:dyDescent="0.2">
      <c r="E3062" s="128" t="str">
        <f>IF(ISBLANK(A3062),"",VLOOKUP(A3062,'Tabla de equipos'!$B$3:$D$107,3,FALSE))</f>
        <v/>
      </c>
      <c r="J3062" s="106" t="str">
        <f t="shared" si="47"/>
        <v/>
      </c>
    </row>
    <row r="3063" spans="5:10" x14ac:dyDescent="0.2">
      <c r="E3063" s="128" t="str">
        <f>IF(ISBLANK(A3063),"",VLOOKUP(A3063,'Tabla de equipos'!$B$3:$D$107,3,FALSE))</f>
        <v/>
      </c>
      <c r="J3063" s="106" t="str">
        <f t="shared" si="47"/>
        <v/>
      </c>
    </row>
    <row r="3064" spans="5:10" x14ac:dyDescent="0.2">
      <c r="E3064" s="128" t="str">
        <f>IF(ISBLANK(A3064),"",VLOOKUP(A3064,'Tabla de equipos'!$B$3:$D$107,3,FALSE))</f>
        <v/>
      </c>
      <c r="J3064" s="106" t="str">
        <f t="shared" si="47"/>
        <v/>
      </c>
    </row>
    <row r="3065" spans="5:10" x14ac:dyDescent="0.2">
      <c r="E3065" s="128" t="str">
        <f>IF(ISBLANK(A3065),"",VLOOKUP(A3065,'Tabla de equipos'!$B$3:$D$107,3,FALSE))</f>
        <v/>
      </c>
      <c r="J3065" s="106" t="str">
        <f t="shared" si="47"/>
        <v/>
      </c>
    </row>
    <row r="3066" spans="5:10" x14ac:dyDescent="0.2">
      <c r="E3066" s="128" t="str">
        <f>IF(ISBLANK(A3066),"",VLOOKUP(A3066,'Tabla de equipos'!$B$3:$D$107,3,FALSE))</f>
        <v/>
      </c>
      <c r="J3066" s="106" t="str">
        <f t="shared" si="47"/>
        <v/>
      </c>
    </row>
    <row r="3067" spans="5:10" x14ac:dyDescent="0.2">
      <c r="E3067" s="128" t="str">
        <f>IF(ISBLANK(A3067),"",VLOOKUP(A3067,'Tabla de equipos'!$B$3:$D$107,3,FALSE))</f>
        <v/>
      </c>
      <c r="J3067" s="106" t="str">
        <f t="shared" si="47"/>
        <v/>
      </c>
    </row>
    <row r="3068" spans="5:10" x14ac:dyDescent="0.2">
      <c r="E3068" s="128" t="str">
        <f>IF(ISBLANK(A3068),"",VLOOKUP(A3068,'Tabla de equipos'!$B$3:$D$107,3,FALSE))</f>
        <v/>
      </c>
      <c r="J3068" s="106" t="str">
        <f t="shared" si="47"/>
        <v/>
      </c>
    </row>
    <row r="3069" spans="5:10" x14ac:dyDescent="0.2">
      <c r="E3069" s="128" t="str">
        <f>IF(ISBLANK(A3069),"",VLOOKUP(A3069,'Tabla de equipos'!$B$3:$D$107,3,FALSE))</f>
        <v/>
      </c>
      <c r="J3069" s="106" t="str">
        <f t="shared" si="47"/>
        <v/>
      </c>
    </row>
    <row r="3070" spans="5:10" x14ac:dyDescent="0.2">
      <c r="E3070" s="128" t="str">
        <f>IF(ISBLANK(A3070),"",VLOOKUP(A3070,'Tabla de equipos'!$B$3:$D$107,3,FALSE))</f>
        <v/>
      </c>
      <c r="J3070" s="106" t="str">
        <f t="shared" si="47"/>
        <v/>
      </c>
    </row>
    <row r="3071" spans="5:10" x14ac:dyDescent="0.2">
      <c r="E3071" s="128" t="str">
        <f>IF(ISBLANK(A3071),"",VLOOKUP(A3071,'Tabla de equipos'!$B$3:$D$107,3,FALSE))</f>
        <v/>
      </c>
      <c r="J3071" s="106" t="str">
        <f t="shared" si="47"/>
        <v/>
      </c>
    </row>
    <row r="3072" spans="5:10" x14ac:dyDescent="0.2">
      <c r="E3072" s="128" t="str">
        <f>IF(ISBLANK(A3072),"",VLOOKUP(A3072,'Tabla de equipos'!$B$3:$D$107,3,FALSE))</f>
        <v/>
      </c>
      <c r="J3072" s="106" t="str">
        <f t="shared" si="47"/>
        <v/>
      </c>
    </row>
    <row r="3073" spans="5:10" x14ac:dyDescent="0.2">
      <c r="E3073" s="128" t="str">
        <f>IF(ISBLANK(A3073),"",VLOOKUP(A3073,'Tabla de equipos'!$B$3:$D$107,3,FALSE))</f>
        <v/>
      </c>
      <c r="J3073" s="106" t="str">
        <f t="shared" si="47"/>
        <v/>
      </c>
    </row>
    <row r="3074" spans="5:10" x14ac:dyDescent="0.2">
      <c r="E3074" s="128" t="str">
        <f>IF(ISBLANK(A3074),"",VLOOKUP(A3074,'Tabla de equipos'!$B$3:$D$107,3,FALSE))</f>
        <v/>
      </c>
      <c r="J3074" s="106" t="str">
        <f t="shared" si="47"/>
        <v/>
      </c>
    </row>
    <row r="3075" spans="5:10" x14ac:dyDescent="0.2">
      <c r="E3075" s="128" t="str">
        <f>IF(ISBLANK(A3075),"",VLOOKUP(A3075,'Tabla de equipos'!$B$3:$D$107,3,FALSE))</f>
        <v/>
      </c>
      <c r="J3075" s="106" t="str">
        <f t="shared" si="47"/>
        <v/>
      </c>
    </row>
    <row r="3076" spans="5:10" x14ac:dyDescent="0.2">
      <c r="E3076" s="128" t="str">
        <f>IF(ISBLANK(A3076),"",VLOOKUP(A3076,'Tabla de equipos'!$B$3:$D$107,3,FALSE))</f>
        <v/>
      </c>
      <c r="J3076" s="106" t="str">
        <f t="shared" si="47"/>
        <v/>
      </c>
    </row>
    <row r="3077" spans="5:10" x14ac:dyDescent="0.2">
      <c r="E3077" s="128" t="str">
        <f>IF(ISBLANK(A3077),"",VLOOKUP(A3077,'Tabla de equipos'!$B$3:$D$107,3,FALSE))</f>
        <v/>
      </c>
      <c r="J3077" s="106" t="str">
        <f t="shared" ref="J3077:J3140" si="48">IF(AND(A3077="",G3077=0),"",IF(AND(G3077&gt;0,A3077=""),"Falta elegir equipo/producto",IF(AND(A3077&lt;&gt;"",G3077=""),"falta incluir unidades",IF(AND(A3077&lt;&gt;"",G3077&gt;0,B3077=""),"Falta incluir Tipo de Exceptuación",IF(AND(A3077&lt;&gt;"",B3077&lt;&gt;"",C3077="",G3077&gt;0),"Falta Incluir Nombre del Beneficiario","No olvidar adjuntar factura de la exceptuación")))))</f>
        <v/>
      </c>
    </row>
    <row r="3078" spans="5:10" x14ac:dyDescent="0.2">
      <c r="E3078" s="128" t="str">
        <f>IF(ISBLANK(A3078),"",VLOOKUP(A3078,'Tabla de equipos'!$B$3:$D$107,3,FALSE))</f>
        <v/>
      </c>
      <c r="J3078" s="106" t="str">
        <f t="shared" si="48"/>
        <v/>
      </c>
    </row>
    <row r="3079" spans="5:10" x14ac:dyDescent="0.2">
      <c r="E3079" s="128" t="str">
        <f>IF(ISBLANK(A3079),"",VLOOKUP(A3079,'Tabla de equipos'!$B$3:$D$107,3,FALSE))</f>
        <v/>
      </c>
      <c r="J3079" s="106" t="str">
        <f t="shared" si="48"/>
        <v/>
      </c>
    </row>
    <row r="3080" spans="5:10" x14ac:dyDescent="0.2">
      <c r="E3080" s="128" t="str">
        <f>IF(ISBLANK(A3080),"",VLOOKUP(A3080,'Tabla de equipos'!$B$3:$D$107,3,FALSE))</f>
        <v/>
      </c>
      <c r="J3080" s="106" t="str">
        <f t="shared" si="48"/>
        <v/>
      </c>
    </row>
    <row r="3081" spans="5:10" x14ac:dyDescent="0.2">
      <c r="E3081" s="128" t="str">
        <f>IF(ISBLANK(A3081),"",VLOOKUP(A3081,'Tabla de equipos'!$B$3:$D$107,3,FALSE))</f>
        <v/>
      </c>
      <c r="J3081" s="106" t="str">
        <f t="shared" si="48"/>
        <v/>
      </c>
    </row>
    <row r="3082" spans="5:10" x14ac:dyDescent="0.2">
      <c r="E3082" s="128" t="str">
        <f>IF(ISBLANK(A3082),"",VLOOKUP(A3082,'Tabla de equipos'!$B$3:$D$107,3,FALSE))</f>
        <v/>
      </c>
      <c r="J3082" s="106" t="str">
        <f t="shared" si="48"/>
        <v/>
      </c>
    </row>
    <row r="3083" spans="5:10" x14ac:dyDescent="0.2">
      <c r="E3083" s="128" t="str">
        <f>IF(ISBLANK(A3083),"",VLOOKUP(A3083,'Tabla de equipos'!$B$3:$D$107,3,FALSE))</f>
        <v/>
      </c>
      <c r="J3083" s="106" t="str">
        <f t="shared" si="48"/>
        <v/>
      </c>
    </row>
    <row r="3084" spans="5:10" x14ac:dyDescent="0.2">
      <c r="E3084" s="128" t="str">
        <f>IF(ISBLANK(A3084),"",VLOOKUP(A3084,'Tabla de equipos'!$B$3:$D$107,3,FALSE))</f>
        <v/>
      </c>
      <c r="J3084" s="106" t="str">
        <f t="shared" si="48"/>
        <v/>
      </c>
    </row>
    <row r="3085" spans="5:10" x14ac:dyDescent="0.2">
      <c r="E3085" s="128" t="str">
        <f>IF(ISBLANK(A3085),"",VLOOKUP(A3085,'Tabla de equipos'!$B$3:$D$107,3,FALSE))</f>
        <v/>
      </c>
      <c r="J3085" s="106" t="str">
        <f t="shared" si="48"/>
        <v/>
      </c>
    </row>
    <row r="3086" spans="5:10" x14ac:dyDescent="0.2">
      <c r="E3086" s="128" t="str">
        <f>IF(ISBLANK(A3086),"",VLOOKUP(A3086,'Tabla de equipos'!$B$3:$D$107,3,FALSE))</f>
        <v/>
      </c>
      <c r="J3086" s="106" t="str">
        <f t="shared" si="48"/>
        <v/>
      </c>
    </row>
    <row r="3087" spans="5:10" x14ac:dyDescent="0.2">
      <c r="E3087" s="128" t="str">
        <f>IF(ISBLANK(A3087),"",VLOOKUP(A3087,'Tabla de equipos'!$B$3:$D$107,3,FALSE))</f>
        <v/>
      </c>
      <c r="J3087" s="106" t="str">
        <f t="shared" si="48"/>
        <v/>
      </c>
    </row>
    <row r="3088" spans="5:10" x14ac:dyDescent="0.2">
      <c r="E3088" s="128" t="str">
        <f>IF(ISBLANK(A3088),"",VLOOKUP(A3088,'Tabla de equipos'!$B$3:$D$107,3,FALSE))</f>
        <v/>
      </c>
      <c r="J3088" s="106" t="str">
        <f t="shared" si="48"/>
        <v/>
      </c>
    </row>
    <row r="3089" spans="5:10" x14ac:dyDescent="0.2">
      <c r="E3089" s="128" t="str">
        <f>IF(ISBLANK(A3089),"",VLOOKUP(A3089,'Tabla de equipos'!$B$3:$D$107,3,FALSE))</f>
        <v/>
      </c>
      <c r="J3089" s="106" t="str">
        <f t="shared" si="48"/>
        <v/>
      </c>
    </row>
    <row r="3090" spans="5:10" x14ac:dyDescent="0.2">
      <c r="E3090" s="128" t="str">
        <f>IF(ISBLANK(A3090),"",VLOOKUP(A3090,'Tabla de equipos'!$B$3:$D$107,3,FALSE))</f>
        <v/>
      </c>
      <c r="J3090" s="106" t="str">
        <f t="shared" si="48"/>
        <v/>
      </c>
    </row>
    <row r="3091" spans="5:10" x14ac:dyDescent="0.2">
      <c r="E3091" s="128" t="str">
        <f>IF(ISBLANK(A3091),"",VLOOKUP(A3091,'Tabla de equipos'!$B$3:$D$107,3,FALSE))</f>
        <v/>
      </c>
      <c r="J3091" s="106" t="str">
        <f t="shared" si="48"/>
        <v/>
      </c>
    </row>
    <row r="3092" spans="5:10" x14ac:dyDescent="0.2">
      <c r="E3092" s="128" t="str">
        <f>IF(ISBLANK(A3092),"",VLOOKUP(A3092,'Tabla de equipos'!$B$3:$D$107,3,FALSE))</f>
        <v/>
      </c>
      <c r="J3092" s="106" t="str">
        <f t="shared" si="48"/>
        <v/>
      </c>
    </row>
    <row r="3093" spans="5:10" x14ac:dyDescent="0.2">
      <c r="E3093" s="128" t="str">
        <f>IF(ISBLANK(A3093),"",VLOOKUP(A3093,'Tabla de equipos'!$B$3:$D$107,3,FALSE))</f>
        <v/>
      </c>
      <c r="J3093" s="106" t="str">
        <f t="shared" si="48"/>
        <v/>
      </c>
    </row>
    <row r="3094" spans="5:10" x14ac:dyDescent="0.2">
      <c r="E3094" s="128" t="str">
        <f>IF(ISBLANK(A3094),"",VLOOKUP(A3094,'Tabla de equipos'!$B$3:$D$107,3,FALSE))</f>
        <v/>
      </c>
      <c r="J3094" s="106" t="str">
        <f t="shared" si="48"/>
        <v/>
      </c>
    </row>
    <row r="3095" spans="5:10" x14ac:dyDescent="0.2">
      <c r="E3095" s="128" t="str">
        <f>IF(ISBLANK(A3095),"",VLOOKUP(A3095,'Tabla de equipos'!$B$3:$D$107,3,FALSE))</f>
        <v/>
      </c>
      <c r="J3095" s="106" t="str">
        <f t="shared" si="48"/>
        <v/>
      </c>
    </row>
    <row r="3096" spans="5:10" x14ac:dyDescent="0.2">
      <c r="E3096" s="128" t="str">
        <f>IF(ISBLANK(A3096),"",VLOOKUP(A3096,'Tabla de equipos'!$B$3:$D$107,3,FALSE))</f>
        <v/>
      </c>
      <c r="J3096" s="106" t="str">
        <f t="shared" si="48"/>
        <v/>
      </c>
    </row>
    <row r="3097" spans="5:10" x14ac:dyDescent="0.2">
      <c r="E3097" s="128" t="str">
        <f>IF(ISBLANK(A3097),"",VLOOKUP(A3097,'Tabla de equipos'!$B$3:$D$107,3,FALSE))</f>
        <v/>
      </c>
      <c r="J3097" s="106" t="str">
        <f t="shared" si="48"/>
        <v/>
      </c>
    </row>
    <row r="3098" spans="5:10" x14ac:dyDescent="0.2">
      <c r="E3098" s="128" t="str">
        <f>IF(ISBLANK(A3098),"",VLOOKUP(A3098,'Tabla de equipos'!$B$3:$D$107,3,FALSE))</f>
        <v/>
      </c>
      <c r="J3098" s="106" t="str">
        <f t="shared" si="48"/>
        <v/>
      </c>
    </row>
    <row r="3099" spans="5:10" x14ac:dyDescent="0.2">
      <c r="E3099" s="128" t="str">
        <f>IF(ISBLANK(A3099),"",VLOOKUP(A3099,'Tabla de equipos'!$B$3:$D$107,3,FALSE))</f>
        <v/>
      </c>
      <c r="J3099" s="106" t="str">
        <f t="shared" si="48"/>
        <v/>
      </c>
    </row>
    <row r="3100" spans="5:10" x14ac:dyDescent="0.2">
      <c r="E3100" s="128" t="str">
        <f>IF(ISBLANK(A3100),"",VLOOKUP(A3100,'Tabla de equipos'!$B$3:$D$107,3,FALSE))</f>
        <v/>
      </c>
      <c r="J3100" s="106" t="str">
        <f t="shared" si="48"/>
        <v/>
      </c>
    </row>
    <row r="3101" spans="5:10" x14ac:dyDescent="0.2">
      <c r="E3101" s="128" t="str">
        <f>IF(ISBLANK(A3101),"",VLOOKUP(A3101,'Tabla de equipos'!$B$3:$D$107,3,FALSE))</f>
        <v/>
      </c>
      <c r="J3101" s="106" t="str">
        <f t="shared" si="48"/>
        <v/>
      </c>
    </row>
    <row r="3102" spans="5:10" x14ac:dyDescent="0.2">
      <c r="E3102" s="128" t="str">
        <f>IF(ISBLANK(A3102),"",VLOOKUP(A3102,'Tabla de equipos'!$B$3:$D$107,3,FALSE))</f>
        <v/>
      </c>
      <c r="J3102" s="106" t="str">
        <f t="shared" si="48"/>
        <v/>
      </c>
    </row>
    <row r="3103" spans="5:10" x14ac:dyDescent="0.2">
      <c r="E3103" s="128" t="str">
        <f>IF(ISBLANK(A3103),"",VLOOKUP(A3103,'Tabla de equipos'!$B$3:$D$107,3,FALSE))</f>
        <v/>
      </c>
      <c r="J3103" s="106" t="str">
        <f t="shared" si="48"/>
        <v/>
      </c>
    </row>
    <row r="3104" spans="5:10" x14ac:dyDescent="0.2">
      <c r="E3104" s="128" t="str">
        <f>IF(ISBLANK(A3104),"",VLOOKUP(A3104,'Tabla de equipos'!$B$3:$D$107,3,FALSE))</f>
        <v/>
      </c>
      <c r="J3104" s="106" t="str">
        <f t="shared" si="48"/>
        <v/>
      </c>
    </row>
    <row r="3105" spans="5:10" x14ac:dyDescent="0.2">
      <c r="E3105" s="128" t="str">
        <f>IF(ISBLANK(A3105),"",VLOOKUP(A3105,'Tabla de equipos'!$B$3:$D$107,3,FALSE))</f>
        <v/>
      </c>
      <c r="J3105" s="106" t="str">
        <f t="shared" si="48"/>
        <v/>
      </c>
    </row>
    <row r="3106" spans="5:10" x14ac:dyDescent="0.2">
      <c r="E3106" s="128" t="str">
        <f>IF(ISBLANK(A3106),"",VLOOKUP(A3106,'Tabla de equipos'!$B$3:$D$107,3,FALSE))</f>
        <v/>
      </c>
      <c r="J3106" s="106" t="str">
        <f t="shared" si="48"/>
        <v/>
      </c>
    </row>
    <row r="3107" spans="5:10" x14ac:dyDescent="0.2">
      <c r="E3107" s="128" t="str">
        <f>IF(ISBLANK(A3107),"",VLOOKUP(A3107,'Tabla de equipos'!$B$3:$D$107,3,FALSE))</f>
        <v/>
      </c>
      <c r="J3107" s="106" t="str">
        <f t="shared" si="48"/>
        <v/>
      </c>
    </row>
    <row r="3108" spans="5:10" x14ac:dyDescent="0.2">
      <c r="E3108" s="128" t="str">
        <f>IF(ISBLANK(A3108),"",VLOOKUP(A3108,'Tabla de equipos'!$B$3:$D$107,3,FALSE))</f>
        <v/>
      </c>
      <c r="J3108" s="106" t="str">
        <f t="shared" si="48"/>
        <v/>
      </c>
    </row>
    <row r="3109" spans="5:10" x14ac:dyDescent="0.2">
      <c r="E3109" s="128" t="str">
        <f>IF(ISBLANK(A3109),"",VLOOKUP(A3109,'Tabla de equipos'!$B$3:$D$107,3,FALSE))</f>
        <v/>
      </c>
      <c r="J3109" s="106" t="str">
        <f t="shared" si="48"/>
        <v/>
      </c>
    </row>
    <row r="3110" spans="5:10" x14ac:dyDescent="0.2">
      <c r="E3110" s="128" t="str">
        <f>IF(ISBLANK(A3110),"",VLOOKUP(A3110,'Tabla de equipos'!$B$3:$D$107,3,FALSE))</f>
        <v/>
      </c>
      <c r="J3110" s="106" t="str">
        <f t="shared" si="48"/>
        <v/>
      </c>
    </row>
    <row r="3111" spans="5:10" x14ac:dyDescent="0.2">
      <c r="E3111" s="128" t="str">
        <f>IF(ISBLANK(A3111),"",VLOOKUP(A3111,'Tabla de equipos'!$B$3:$D$107,3,FALSE))</f>
        <v/>
      </c>
      <c r="J3111" s="106" t="str">
        <f t="shared" si="48"/>
        <v/>
      </c>
    </row>
    <row r="3112" spans="5:10" x14ac:dyDescent="0.2">
      <c r="E3112" s="128" t="str">
        <f>IF(ISBLANK(A3112),"",VLOOKUP(A3112,'Tabla de equipos'!$B$3:$D$107,3,FALSE))</f>
        <v/>
      </c>
      <c r="J3112" s="106" t="str">
        <f t="shared" si="48"/>
        <v/>
      </c>
    </row>
    <row r="3113" spans="5:10" x14ac:dyDescent="0.2">
      <c r="E3113" s="128" t="str">
        <f>IF(ISBLANK(A3113),"",VLOOKUP(A3113,'Tabla de equipos'!$B$3:$D$107,3,FALSE))</f>
        <v/>
      </c>
      <c r="J3113" s="106" t="str">
        <f t="shared" si="48"/>
        <v/>
      </c>
    </row>
    <row r="3114" spans="5:10" x14ac:dyDescent="0.2">
      <c r="E3114" s="128" t="str">
        <f>IF(ISBLANK(A3114),"",VLOOKUP(A3114,'Tabla de equipos'!$B$3:$D$107,3,FALSE))</f>
        <v/>
      </c>
      <c r="J3114" s="106" t="str">
        <f t="shared" si="48"/>
        <v/>
      </c>
    </row>
    <row r="3115" spans="5:10" x14ac:dyDescent="0.2">
      <c r="E3115" s="128" t="str">
        <f>IF(ISBLANK(A3115),"",VLOOKUP(A3115,'Tabla de equipos'!$B$3:$D$107,3,FALSE))</f>
        <v/>
      </c>
      <c r="J3115" s="106" t="str">
        <f t="shared" si="48"/>
        <v/>
      </c>
    </row>
    <row r="3116" spans="5:10" x14ac:dyDescent="0.2">
      <c r="E3116" s="128" t="str">
        <f>IF(ISBLANK(A3116),"",VLOOKUP(A3116,'Tabla de equipos'!$B$3:$D$107,3,FALSE))</f>
        <v/>
      </c>
      <c r="J3116" s="106" t="str">
        <f t="shared" si="48"/>
        <v/>
      </c>
    </row>
    <row r="3117" spans="5:10" x14ac:dyDescent="0.2">
      <c r="E3117" s="128" t="str">
        <f>IF(ISBLANK(A3117),"",VLOOKUP(A3117,'Tabla de equipos'!$B$3:$D$107,3,FALSE))</f>
        <v/>
      </c>
      <c r="J3117" s="106" t="str">
        <f t="shared" si="48"/>
        <v/>
      </c>
    </row>
    <row r="3118" spans="5:10" x14ac:dyDescent="0.2">
      <c r="E3118" s="128" t="str">
        <f>IF(ISBLANK(A3118),"",VLOOKUP(A3118,'Tabla de equipos'!$B$3:$D$107,3,FALSE))</f>
        <v/>
      </c>
      <c r="J3118" s="106" t="str">
        <f t="shared" si="48"/>
        <v/>
      </c>
    </row>
    <row r="3119" spans="5:10" x14ac:dyDescent="0.2">
      <c r="E3119" s="128" t="str">
        <f>IF(ISBLANK(A3119),"",VLOOKUP(A3119,'Tabla de equipos'!$B$3:$D$107,3,FALSE))</f>
        <v/>
      </c>
      <c r="J3119" s="106" t="str">
        <f t="shared" si="48"/>
        <v/>
      </c>
    </row>
    <row r="3120" spans="5:10" x14ac:dyDescent="0.2">
      <c r="E3120" s="128" t="str">
        <f>IF(ISBLANK(A3120),"",VLOOKUP(A3120,'Tabla de equipos'!$B$3:$D$107,3,FALSE))</f>
        <v/>
      </c>
      <c r="J3120" s="106" t="str">
        <f t="shared" si="48"/>
        <v/>
      </c>
    </row>
    <row r="3121" spans="5:10" x14ac:dyDescent="0.2">
      <c r="E3121" s="128" t="str">
        <f>IF(ISBLANK(A3121),"",VLOOKUP(A3121,'Tabla de equipos'!$B$3:$D$107,3,FALSE))</f>
        <v/>
      </c>
      <c r="J3121" s="106" t="str">
        <f t="shared" si="48"/>
        <v/>
      </c>
    </row>
    <row r="3122" spans="5:10" x14ac:dyDescent="0.2">
      <c r="E3122" s="128" t="str">
        <f>IF(ISBLANK(A3122),"",VLOOKUP(A3122,'Tabla de equipos'!$B$3:$D$107,3,FALSE))</f>
        <v/>
      </c>
      <c r="J3122" s="106" t="str">
        <f t="shared" si="48"/>
        <v/>
      </c>
    </row>
    <row r="3123" spans="5:10" x14ac:dyDescent="0.2">
      <c r="E3123" s="128" t="str">
        <f>IF(ISBLANK(A3123),"",VLOOKUP(A3123,'Tabla de equipos'!$B$3:$D$107,3,FALSE))</f>
        <v/>
      </c>
      <c r="J3123" s="106" t="str">
        <f t="shared" si="48"/>
        <v/>
      </c>
    </row>
    <row r="3124" spans="5:10" x14ac:dyDescent="0.2">
      <c r="E3124" s="128" t="str">
        <f>IF(ISBLANK(A3124),"",VLOOKUP(A3124,'Tabla de equipos'!$B$3:$D$107,3,FALSE))</f>
        <v/>
      </c>
      <c r="J3124" s="106" t="str">
        <f t="shared" si="48"/>
        <v/>
      </c>
    </row>
    <row r="3125" spans="5:10" x14ac:dyDescent="0.2">
      <c r="E3125" s="128" t="str">
        <f>IF(ISBLANK(A3125),"",VLOOKUP(A3125,'Tabla de equipos'!$B$3:$D$107,3,FALSE))</f>
        <v/>
      </c>
      <c r="J3125" s="106" t="str">
        <f t="shared" si="48"/>
        <v/>
      </c>
    </row>
    <row r="3126" spans="5:10" x14ac:dyDescent="0.2">
      <c r="E3126" s="128" t="str">
        <f>IF(ISBLANK(A3126),"",VLOOKUP(A3126,'Tabla de equipos'!$B$3:$D$107,3,FALSE))</f>
        <v/>
      </c>
      <c r="J3126" s="106" t="str">
        <f t="shared" si="48"/>
        <v/>
      </c>
    </row>
    <row r="3127" spans="5:10" x14ac:dyDescent="0.2">
      <c r="E3127" s="128" t="str">
        <f>IF(ISBLANK(A3127),"",VLOOKUP(A3127,'Tabla de equipos'!$B$3:$D$107,3,FALSE))</f>
        <v/>
      </c>
      <c r="J3127" s="106" t="str">
        <f t="shared" si="48"/>
        <v/>
      </c>
    </row>
    <row r="3128" spans="5:10" x14ac:dyDescent="0.2">
      <c r="E3128" s="128" t="str">
        <f>IF(ISBLANK(A3128),"",VLOOKUP(A3128,'Tabla de equipos'!$B$3:$D$107,3,FALSE))</f>
        <v/>
      </c>
      <c r="J3128" s="106" t="str">
        <f t="shared" si="48"/>
        <v/>
      </c>
    </row>
    <row r="3129" spans="5:10" x14ac:dyDescent="0.2">
      <c r="E3129" s="128" t="str">
        <f>IF(ISBLANK(A3129),"",VLOOKUP(A3129,'Tabla de equipos'!$B$3:$D$107,3,FALSE))</f>
        <v/>
      </c>
      <c r="J3129" s="106" t="str">
        <f t="shared" si="48"/>
        <v/>
      </c>
    </row>
    <row r="3130" spans="5:10" x14ac:dyDescent="0.2">
      <c r="E3130" s="128" t="str">
        <f>IF(ISBLANK(A3130),"",VLOOKUP(A3130,'Tabla de equipos'!$B$3:$D$107,3,FALSE))</f>
        <v/>
      </c>
      <c r="J3130" s="106" t="str">
        <f t="shared" si="48"/>
        <v/>
      </c>
    </row>
    <row r="3131" spans="5:10" x14ac:dyDescent="0.2">
      <c r="E3131" s="128" t="str">
        <f>IF(ISBLANK(A3131),"",VLOOKUP(A3131,'Tabla de equipos'!$B$3:$D$107,3,FALSE))</f>
        <v/>
      </c>
      <c r="J3131" s="106" t="str">
        <f t="shared" si="48"/>
        <v/>
      </c>
    </row>
    <row r="3132" spans="5:10" x14ac:dyDescent="0.2">
      <c r="E3132" s="128" t="str">
        <f>IF(ISBLANK(A3132),"",VLOOKUP(A3132,'Tabla de equipos'!$B$3:$D$107,3,FALSE))</f>
        <v/>
      </c>
      <c r="J3132" s="106" t="str">
        <f t="shared" si="48"/>
        <v/>
      </c>
    </row>
    <row r="3133" spans="5:10" x14ac:dyDescent="0.2">
      <c r="E3133" s="128" t="str">
        <f>IF(ISBLANK(A3133),"",VLOOKUP(A3133,'Tabla de equipos'!$B$3:$D$107,3,FALSE))</f>
        <v/>
      </c>
      <c r="J3133" s="106" t="str">
        <f t="shared" si="48"/>
        <v/>
      </c>
    </row>
    <row r="3134" spans="5:10" x14ac:dyDescent="0.2">
      <c r="E3134" s="128" t="str">
        <f>IF(ISBLANK(A3134),"",VLOOKUP(A3134,'Tabla de equipos'!$B$3:$D$107,3,FALSE))</f>
        <v/>
      </c>
      <c r="J3134" s="106" t="str">
        <f t="shared" si="48"/>
        <v/>
      </c>
    </row>
    <row r="3135" spans="5:10" x14ac:dyDescent="0.2">
      <c r="E3135" s="128" t="str">
        <f>IF(ISBLANK(A3135),"",VLOOKUP(A3135,'Tabla de equipos'!$B$3:$D$107,3,FALSE))</f>
        <v/>
      </c>
      <c r="J3135" s="106" t="str">
        <f t="shared" si="48"/>
        <v/>
      </c>
    </row>
    <row r="3136" spans="5:10" x14ac:dyDescent="0.2">
      <c r="E3136" s="128" t="str">
        <f>IF(ISBLANK(A3136),"",VLOOKUP(A3136,'Tabla de equipos'!$B$3:$D$107,3,FALSE))</f>
        <v/>
      </c>
      <c r="J3136" s="106" t="str">
        <f t="shared" si="48"/>
        <v/>
      </c>
    </row>
    <row r="3137" spans="5:10" x14ac:dyDescent="0.2">
      <c r="E3137" s="128" t="str">
        <f>IF(ISBLANK(A3137),"",VLOOKUP(A3137,'Tabla de equipos'!$B$3:$D$107,3,FALSE))</f>
        <v/>
      </c>
      <c r="J3137" s="106" t="str">
        <f t="shared" si="48"/>
        <v/>
      </c>
    </row>
    <row r="3138" spans="5:10" x14ac:dyDescent="0.2">
      <c r="E3138" s="128" t="str">
        <f>IF(ISBLANK(A3138),"",VLOOKUP(A3138,'Tabla de equipos'!$B$3:$D$107,3,FALSE))</f>
        <v/>
      </c>
      <c r="J3138" s="106" t="str">
        <f t="shared" si="48"/>
        <v/>
      </c>
    </row>
    <row r="3139" spans="5:10" x14ac:dyDescent="0.2">
      <c r="E3139" s="128" t="str">
        <f>IF(ISBLANK(A3139),"",VLOOKUP(A3139,'Tabla de equipos'!$B$3:$D$107,3,FALSE))</f>
        <v/>
      </c>
      <c r="J3139" s="106" t="str">
        <f t="shared" si="48"/>
        <v/>
      </c>
    </row>
    <row r="3140" spans="5:10" x14ac:dyDescent="0.2">
      <c r="E3140" s="128" t="str">
        <f>IF(ISBLANK(A3140),"",VLOOKUP(A3140,'Tabla de equipos'!$B$3:$D$107,3,FALSE))</f>
        <v/>
      </c>
      <c r="J3140" s="106" t="str">
        <f t="shared" si="48"/>
        <v/>
      </c>
    </row>
    <row r="3141" spans="5:10" x14ac:dyDescent="0.2">
      <c r="E3141" s="128" t="str">
        <f>IF(ISBLANK(A3141),"",VLOOKUP(A3141,'Tabla de equipos'!$B$3:$D$107,3,FALSE))</f>
        <v/>
      </c>
      <c r="J3141" s="106" t="str">
        <f t="shared" ref="J3141:J3204" si="49">IF(AND(A3141="",G3141=0),"",IF(AND(G3141&gt;0,A3141=""),"Falta elegir equipo/producto",IF(AND(A3141&lt;&gt;"",G3141=""),"falta incluir unidades",IF(AND(A3141&lt;&gt;"",G3141&gt;0,B3141=""),"Falta incluir Tipo de Exceptuación",IF(AND(A3141&lt;&gt;"",B3141&lt;&gt;"",C3141="",G3141&gt;0),"Falta Incluir Nombre del Beneficiario","No olvidar adjuntar factura de la exceptuación")))))</f>
        <v/>
      </c>
    </row>
    <row r="3142" spans="5:10" x14ac:dyDescent="0.2">
      <c r="E3142" s="128" t="str">
        <f>IF(ISBLANK(A3142),"",VLOOKUP(A3142,'Tabla de equipos'!$B$3:$D$107,3,FALSE))</f>
        <v/>
      </c>
      <c r="J3142" s="106" t="str">
        <f t="shared" si="49"/>
        <v/>
      </c>
    </row>
    <row r="3143" spans="5:10" x14ac:dyDescent="0.2">
      <c r="E3143" s="128" t="str">
        <f>IF(ISBLANK(A3143),"",VLOOKUP(A3143,'Tabla de equipos'!$B$3:$D$107,3,FALSE))</f>
        <v/>
      </c>
      <c r="J3143" s="106" t="str">
        <f t="shared" si="49"/>
        <v/>
      </c>
    </row>
    <row r="3144" spans="5:10" x14ac:dyDescent="0.2">
      <c r="E3144" s="128" t="str">
        <f>IF(ISBLANK(A3144),"",VLOOKUP(A3144,'Tabla de equipos'!$B$3:$D$107,3,FALSE))</f>
        <v/>
      </c>
      <c r="J3144" s="106" t="str">
        <f t="shared" si="49"/>
        <v/>
      </c>
    </row>
    <row r="3145" spans="5:10" x14ac:dyDescent="0.2">
      <c r="E3145" s="128" t="str">
        <f>IF(ISBLANK(A3145),"",VLOOKUP(A3145,'Tabla de equipos'!$B$3:$D$107,3,FALSE))</f>
        <v/>
      </c>
      <c r="J3145" s="106" t="str">
        <f t="shared" si="49"/>
        <v/>
      </c>
    </row>
    <row r="3146" spans="5:10" x14ac:dyDescent="0.2">
      <c r="E3146" s="128" t="str">
        <f>IF(ISBLANK(A3146),"",VLOOKUP(A3146,'Tabla de equipos'!$B$3:$D$107,3,FALSE))</f>
        <v/>
      </c>
      <c r="J3146" s="106" t="str">
        <f t="shared" si="49"/>
        <v/>
      </c>
    </row>
    <row r="3147" spans="5:10" x14ac:dyDescent="0.2">
      <c r="E3147" s="128" t="str">
        <f>IF(ISBLANK(A3147),"",VLOOKUP(A3147,'Tabla de equipos'!$B$3:$D$107,3,FALSE))</f>
        <v/>
      </c>
      <c r="J3147" s="106" t="str">
        <f t="shared" si="49"/>
        <v/>
      </c>
    </row>
    <row r="3148" spans="5:10" x14ac:dyDescent="0.2">
      <c r="E3148" s="128" t="str">
        <f>IF(ISBLANK(A3148),"",VLOOKUP(A3148,'Tabla de equipos'!$B$3:$D$107,3,FALSE))</f>
        <v/>
      </c>
      <c r="J3148" s="106" t="str">
        <f t="shared" si="49"/>
        <v/>
      </c>
    </row>
    <row r="3149" spans="5:10" x14ac:dyDescent="0.2">
      <c r="E3149" s="128" t="str">
        <f>IF(ISBLANK(A3149),"",VLOOKUP(A3149,'Tabla de equipos'!$B$3:$D$107,3,FALSE))</f>
        <v/>
      </c>
      <c r="J3149" s="106" t="str">
        <f t="shared" si="49"/>
        <v/>
      </c>
    </row>
    <row r="3150" spans="5:10" x14ac:dyDescent="0.2">
      <c r="E3150" s="128" t="str">
        <f>IF(ISBLANK(A3150),"",VLOOKUP(A3150,'Tabla de equipos'!$B$3:$D$107,3,FALSE))</f>
        <v/>
      </c>
      <c r="J3150" s="106" t="str">
        <f t="shared" si="49"/>
        <v/>
      </c>
    </row>
    <row r="3151" spans="5:10" x14ac:dyDescent="0.2">
      <c r="E3151" s="128" t="str">
        <f>IF(ISBLANK(A3151),"",VLOOKUP(A3151,'Tabla de equipos'!$B$3:$D$107,3,FALSE))</f>
        <v/>
      </c>
      <c r="J3151" s="106" t="str">
        <f t="shared" si="49"/>
        <v/>
      </c>
    </row>
    <row r="3152" spans="5:10" x14ac:dyDescent="0.2">
      <c r="E3152" s="128" t="str">
        <f>IF(ISBLANK(A3152),"",VLOOKUP(A3152,'Tabla de equipos'!$B$3:$D$107,3,FALSE))</f>
        <v/>
      </c>
      <c r="J3152" s="106" t="str">
        <f t="shared" si="49"/>
        <v/>
      </c>
    </row>
    <row r="3153" spans="5:10" x14ac:dyDescent="0.2">
      <c r="E3153" s="128" t="str">
        <f>IF(ISBLANK(A3153),"",VLOOKUP(A3153,'Tabla de equipos'!$B$3:$D$107,3,FALSE))</f>
        <v/>
      </c>
      <c r="J3153" s="106" t="str">
        <f t="shared" si="49"/>
        <v/>
      </c>
    </row>
    <row r="3154" spans="5:10" x14ac:dyDescent="0.2">
      <c r="E3154" s="128" t="str">
        <f>IF(ISBLANK(A3154),"",VLOOKUP(A3154,'Tabla de equipos'!$B$3:$D$107,3,FALSE))</f>
        <v/>
      </c>
      <c r="J3154" s="106" t="str">
        <f t="shared" si="49"/>
        <v/>
      </c>
    </row>
    <row r="3155" spans="5:10" x14ac:dyDescent="0.2">
      <c r="E3155" s="128" t="str">
        <f>IF(ISBLANK(A3155),"",VLOOKUP(A3155,'Tabla de equipos'!$B$3:$D$107,3,FALSE))</f>
        <v/>
      </c>
      <c r="J3155" s="106" t="str">
        <f t="shared" si="49"/>
        <v/>
      </c>
    </row>
    <row r="3156" spans="5:10" x14ac:dyDescent="0.2">
      <c r="E3156" s="128" t="str">
        <f>IF(ISBLANK(A3156),"",VLOOKUP(A3156,'Tabla de equipos'!$B$3:$D$107,3,FALSE))</f>
        <v/>
      </c>
      <c r="J3156" s="106" t="str">
        <f t="shared" si="49"/>
        <v/>
      </c>
    </row>
    <row r="3157" spans="5:10" x14ac:dyDescent="0.2">
      <c r="E3157" s="128" t="str">
        <f>IF(ISBLANK(A3157),"",VLOOKUP(A3157,'Tabla de equipos'!$B$3:$D$107,3,FALSE))</f>
        <v/>
      </c>
      <c r="J3157" s="106" t="str">
        <f t="shared" si="49"/>
        <v/>
      </c>
    </row>
    <row r="3158" spans="5:10" x14ac:dyDescent="0.2">
      <c r="E3158" s="128" t="str">
        <f>IF(ISBLANK(A3158),"",VLOOKUP(A3158,'Tabla de equipos'!$B$3:$D$107,3,FALSE))</f>
        <v/>
      </c>
      <c r="J3158" s="106" t="str">
        <f t="shared" si="49"/>
        <v/>
      </c>
    </row>
    <row r="3159" spans="5:10" x14ac:dyDescent="0.2">
      <c r="E3159" s="128" t="str">
        <f>IF(ISBLANK(A3159),"",VLOOKUP(A3159,'Tabla de equipos'!$B$3:$D$107,3,FALSE))</f>
        <v/>
      </c>
      <c r="J3159" s="106" t="str">
        <f t="shared" si="49"/>
        <v/>
      </c>
    </row>
    <row r="3160" spans="5:10" x14ac:dyDescent="0.2">
      <c r="E3160" s="128" t="str">
        <f>IF(ISBLANK(A3160),"",VLOOKUP(A3160,'Tabla de equipos'!$B$3:$D$107,3,FALSE))</f>
        <v/>
      </c>
      <c r="J3160" s="106" t="str">
        <f t="shared" si="49"/>
        <v/>
      </c>
    </row>
    <row r="3161" spans="5:10" x14ac:dyDescent="0.2">
      <c r="E3161" s="128" t="str">
        <f>IF(ISBLANK(A3161),"",VLOOKUP(A3161,'Tabla de equipos'!$B$3:$D$107,3,FALSE))</f>
        <v/>
      </c>
      <c r="J3161" s="106" t="str">
        <f t="shared" si="49"/>
        <v/>
      </c>
    </row>
    <row r="3162" spans="5:10" x14ac:dyDescent="0.2">
      <c r="E3162" s="128" t="str">
        <f>IF(ISBLANK(A3162),"",VLOOKUP(A3162,'Tabla de equipos'!$B$3:$D$107,3,FALSE))</f>
        <v/>
      </c>
      <c r="J3162" s="106" t="str">
        <f t="shared" si="49"/>
        <v/>
      </c>
    </row>
    <row r="3163" spans="5:10" x14ac:dyDescent="0.2">
      <c r="E3163" s="128" t="str">
        <f>IF(ISBLANK(A3163),"",VLOOKUP(A3163,'Tabla de equipos'!$B$3:$D$107,3,FALSE))</f>
        <v/>
      </c>
      <c r="J3163" s="106" t="str">
        <f t="shared" si="49"/>
        <v/>
      </c>
    </row>
    <row r="3164" spans="5:10" x14ac:dyDescent="0.2">
      <c r="E3164" s="128" t="str">
        <f>IF(ISBLANK(A3164),"",VLOOKUP(A3164,'Tabla de equipos'!$B$3:$D$107,3,FALSE))</f>
        <v/>
      </c>
      <c r="J3164" s="106" t="str">
        <f t="shared" si="49"/>
        <v/>
      </c>
    </row>
    <row r="3165" spans="5:10" x14ac:dyDescent="0.2">
      <c r="E3165" s="128" t="str">
        <f>IF(ISBLANK(A3165),"",VLOOKUP(A3165,'Tabla de equipos'!$B$3:$D$107,3,FALSE))</f>
        <v/>
      </c>
      <c r="J3165" s="106" t="str">
        <f t="shared" si="49"/>
        <v/>
      </c>
    </row>
    <row r="3166" spans="5:10" x14ac:dyDescent="0.2">
      <c r="E3166" s="128" t="str">
        <f>IF(ISBLANK(A3166),"",VLOOKUP(A3166,'Tabla de equipos'!$B$3:$D$107,3,FALSE))</f>
        <v/>
      </c>
      <c r="J3166" s="106" t="str">
        <f t="shared" si="49"/>
        <v/>
      </c>
    </row>
    <row r="3167" spans="5:10" x14ac:dyDescent="0.2">
      <c r="E3167" s="128" t="str">
        <f>IF(ISBLANK(A3167),"",VLOOKUP(A3167,'Tabla de equipos'!$B$3:$D$107,3,FALSE))</f>
        <v/>
      </c>
      <c r="J3167" s="106" t="str">
        <f t="shared" si="49"/>
        <v/>
      </c>
    </row>
    <row r="3168" spans="5:10" x14ac:dyDescent="0.2">
      <c r="E3168" s="128" t="str">
        <f>IF(ISBLANK(A3168),"",VLOOKUP(A3168,'Tabla de equipos'!$B$3:$D$107,3,FALSE))</f>
        <v/>
      </c>
      <c r="J3168" s="106" t="str">
        <f t="shared" si="49"/>
        <v/>
      </c>
    </row>
    <row r="3169" spans="5:10" x14ac:dyDescent="0.2">
      <c r="E3169" s="128" t="str">
        <f>IF(ISBLANK(A3169),"",VLOOKUP(A3169,'Tabla de equipos'!$B$3:$D$107,3,FALSE))</f>
        <v/>
      </c>
      <c r="J3169" s="106" t="str">
        <f t="shared" si="49"/>
        <v/>
      </c>
    </row>
    <row r="3170" spans="5:10" x14ac:dyDescent="0.2">
      <c r="E3170" s="128" t="str">
        <f>IF(ISBLANK(A3170),"",VLOOKUP(A3170,'Tabla de equipos'!$B$3:$D$107,3,FALSE))</f>
        <v/>
      </c>
      <c r="J3170" s="106" t="str">
        <f t="shared" si="49"/>
        <v/>
      </c>
    </row>
    <row r="3171" spans="5:10" x14ac:dyDescent="0.2">
      <c r="E3171" s="128" t="str">
        <f>IF(ISBLANK(A3171),"",VLOOKUP(A3171,'Tabla de equipos'!$B$3:$D$107,3,FALSE))</f>
        <v/>
      </c>
      <c r="J3171" s="106" t="str">
        <f t="shared" si="49"/>
        <v/>
      </c>
    </row>
    <row r="3172" spans="5:10" x14ac:dyDescent="0.2">
      <c r="E3172" s="128" t="str">
        <f>IF(ISBLANK(A3172),"",VLOOKUP(A3172,'Tabla de equipos'!$B$3:$D$107,3,FALSE))</f>
        <v/>
      </c>
      <c r="J3172" s="106" t="str">
        <f t="shared" si="49"/>
        <v/>
      </c>
    </row>
    <row r="3173" spans="5:10" x14ac:dyDescent="0.2">
      <c r="E3173" s="128" t="str">
        <f>IF(ISBLANK(A3173),"",VLOOKUP(A3173,'Tabla de equipos'!$B$3:$D$107,3,FALSE))</f>
        <v/>
      </c>
      <c r="J3173" s="106" t="str">
        <f t="shared" si="49"/>
        <v/>
      </c>
    </row>
    <row r="3174" spans="5:10" x14ac:dyDescent="0.2">
      <c r="E3174" s="128" t="str">
        <f>IF(ISBLANK(A3174),"",VLOOKUP(A3174,'Tabla de equipos'!$B$3:$D$107,3,FALSE))</f>
        <v/>
      </c>
      <c r="J3174" s="106" t="str">
        <f t="shared" si="49"/>
        <v/>
      </c>
    </row>
    <row r="3175" spans="5:10" x14ac:dyDescent="0.2">
      <c r="E3175" s="128" t="str">
        <f>IF(ISBLANK(A3175),"",VLOOKUP(A3175,'Tabla de equipos'!$B$3:$D$107,3,FALSE))</f>
        <v/>
      </c>
      <c r="J3175" s="106" t="str">
        <f t="shared" si="49"/>
        <v/>
      </c>
    </row>
    <row r="3176" spans="5:10" x14ac:dyDescent="0.2">
      <c r="E3176" s="128" t="str">
        <f>IF(ISBLANK(A3176),"",VLOOKUP(A3176,'Tabla de equipos'!$B$3:$D$107,3,FALSE))</f>
        <v/>
      </c>
      <c r="J3176" s="106" t="str">
        <f t="shared" si="49"/>
        <v/>
      </c>
    </row>
    <row r="3177" spans="5:10" x14ac:dyDescent="0.2">
      <c r="E3177" s="128" t="str">
        <f>IF(ISBLANK(A3177),"",VLOOKUP(A3177,'Tabla de equipos'!$B$3:$D$107,3,FALSE))</f>
        <v/>
      </c>
      <c r="J3177" s="106" t="str">
        <f t="shared" si="49"/>
        <v/>
      </c>
    </row>
    <row r="3178" spans="5:10" x14ac:dyDescent="0.2">
      <c r="E3178" s="128" t="str">
        <f>IF(ISBLANK(A3178),"",VLOOKUP(A3178,'Tabla de equipos'!$B$3:$D$107,3,FALSE))</f>
        <v/>
      </c>
      <c r="J3178" s="106" t="str">
        <f t="shared" si="49"/>
        <v/>
      </c>
    </row>
    <row r="3179" spans="5:10" x14ac:dyDescent="0.2">
      <c r="E3179" s="128" t="str">
        <f>IF(ISBLANK(A3179),"",VLOOKUP(A3179,'Tabla de equipos'!$B$3:$D$107,3,FALSE))</f>
        <v/>
      </c>
      <c r="J3179" s="106" t="str">
        <f t="shared" si="49"/>
        <v/>
      </c>
    </row>
    <row r="3180" spans="5:10" x14ac:dyDescent="0.2">
      <c r="E3180" s="128" t="str">
        <f>IF(ISBLANK(A3180),"",VLOOKUP(A3180,'Tabla de equipos'!$B$3:$D$107,3,FALSE))</f>
        <v/>
      </c>
      <c r="J3180" s="106" t="str">
        <f t="shared" si="49"/>
        <v/>
      </c>
    </row>
    <row r="3181" spans="5:10" x14ac:dyDescent="0.2">
      <c r="E3181" s="128" t="str">
        <f>IF(ISBLANK(A3181),"",VLOOKUP(A3181,'Tabla de equipos'!$B$3:$D$107,3,FALSE))</f>
        <v/>
      </c>
      <c r="J3181" s="106" t="str">
        <f t="shared" si="49"/>
        <v/>
      </c>
    </row>
    <row r="3182" spans="5:10" x14ac:dyDescent="0.2">
      <c r="E3182" s="128" t="str">
        <f>IF(ISBLANK(A3182),"",VLOOKUP(A3182,'Tabla de equipos'!$B$3:$D$107,3,FALSE))</f>
        <v/>
      </c>
      <c r="J3182" s="106" t="str">
        <f t="shared" si="49"/>
        <v/>
      </c>
    </row>
    <row r="3183" spans="5:10" x14ac:dyDescent="0.2">
      <c r="E3183" s="128" t="str">
        <f>IF(ISBLANK(A3183),"",VLOOKUP(A3183,'Tabla de equipos'!$B$3:$D$107,3,FALSE))</f>
        <v/>
      </c>
      <c r="J3183" s="106" t="str">
        <f t="shared" si="49"/>
        <v/>
      </c>
    </row>
    <row r="3184" spans="5:10" x14ac:dyDescent="0.2">
      <c r="E3184" s="128" t="str">
        <f>IF(ISBLANK(A3184),"",VLOOKUP(A3184,'Tabla de equipos'!$B$3:$D$107,3,FALSE))</f>
        <v/>
      </c>
      <c r="J3184" s="106" t="str">
        <f t="shared" si="49"/>
        <v/>
      </c>
    </row>
    <row r="3185" spans="5:10" x14ac:dyDescent="0.2">
      <c r="E3185" s="128" t="str">
        <f>IF(ISBLANK(A3185),"",VLOOKUP(A3185,'Tabla de equipos'!$B$3:$D$107,3,FALSE))</f>
        <v/>
      </c>
      <c r="J3185" s="106" t="str">
        <f t="shared" si="49"/>
        <v/>
      </c>
    </row>
    <row r="3186" spans="5:10" x14ac:dyDescent="0.2">
      <c r="E3186" s="128" t="str">
        <f>IF(ISBLANK(A3186),"",VLOOKUP(A3186,'Tabla de equipos'!$B$3:$D$107,3,FALSE))</f>
        <v/>
      </c>
      <c r="J3186" s="106" t="str">
        <f t="shared" si="49"/>
        <v/>
      </c>
    </row>
    <row r="3187" spans="5:10" x14ac:dyDescent="0.2">
      <c r="E3187" s="128" t="str">
        <f>IF(ISBLANK(A3187),"",VLOOKUP(A3187,'Tabla de equipos'!$B$3:$D$107,3,FALSE))</f>
        <v/>
      </c>
      <c r="J3187" s="106" t="str">
        <f t="shared" si="49"/>
        <v/>
      </c>
    </row>
    <row r="3188" spans="5:10" x14ac:dyDescent="0.2">
      <c r="E3188" s="128" t="str">
        <f>IF(ISBLANK(A3188),"",VLOOKUP(A3188,'Tabla de equipos'!$B$3:$D$107,3,FALSE))</f>
        <v/>
      </c>
      <c r="J3188" s="106" t="str">
        <f t="shared" si="49"/>
        <v/>
      </c>
    </row>
    <row r="3189" spans="5:10" x14ac:dyDescent="0.2">
      <c r="E3189" s="128" t="str">
        <f>IF(ISBLANK(A3189),"",VLOOKUP(A3189,'Tabla de equipos'!$B$3:$D$107,3,FALSE))</f>
        <v/>
      </c>
      <c r="J3189" s="106" t="str">
        <f t="shared" si="49"/>
        <v/>
      </c>
    </row>
    <row r="3190" spans="5:10" x14ac:dyDescent="0.2">
      <c r="E3190" s="128" t="str">
        <f>IF(ISBLANK(A3190),"",VLOOKUP(A3190,'Tabla de equipos'!$B$3:$D$107,3,FALSE))</f>
        <v/>
      </c>
      <c r="J3190" s="106" t="str">
        <f t="shared" si="49"/>
        <v/>
      </c>
    </row>
    <row r="3191" spans="5:10" x14ac:dyDescent="0.2">
      <c r="E3191" s="128" t="str">
        <f>IF(ISBLANK(A3191),"",VLOOKUP(A3191,'Tabla de equipos'!$B$3:$D$107,3,FALSE))</f>
        <v/>
      </c>
      <c r="J3191" s="106" t="str">
        <f t="shared" si="49"/>
        <v/>
      </c>
    </row>
    <row r="3192" spans="5:10" x14ac:dyDescent="0.2">
      <c r="E3192" s="128" t="str">
        <f>IF(ISBLANK(A3192),"",VLOOKUP(A3192,'Tabla de equipos'!$B$3:$D$107,3,FALSE))</f>
        <v/>
      </c>
      <c r="J3192" s="106" t="str">
        <f t="shared" si="49"/>
        <v/>
      </c>
    </row>
    <row r="3193" spans="5:10" x14ac:dyDescent="0.2">
      <c r="E3193" s="128" t="str">
        <f>IF(ISBLANK(A3193),"",VLOOKUP(A3193,'Tabla de equipos'!$B$3:$D$107,3,FALSE))</f>
        <v/>
      </c>
      <c r="J3193" s="106" t="str">
        <f t="shared" si="49"/>
        <v/>
      </c>
    </row>
    <row r="3194" spans="5:10" x14ac:dyDescent="0.2">
      <c r="E3194" s="128" t="str">
        <f>IF(ISBLANK(A3194),"",VLOOKUP(A3194,'Tabla de equipos'!$B$3:$D$107,3,FALSE))</f>
        <v/>
      </c>
      <c r="J3194" s="106" t="str">
        <f t="shared" si="49"/>
        <v/>
      </c>
    </row>
    <row r="3195" spans="5:10" x14ac:dyDescent="0.2">
      <c r="E3195" s="128" t="str">
        <f>IF(ISBLANK(A3195),"",VLOOKUP(A3195,'Tabla de equipos'!$B$3:$D$107,3,FALSE))</f>
        <v/>
      </c>
      <c r="J3195" s="106" t="str">
        <f t="shared" si="49"/>
        <v/>
      </c>
    </row>
    <row r="3196" spans="5:10" x14ac:dyDescent="0.2">
      <c r="E3196" s="128" t="str">
        <f>IF(ISBLANK(A3196),"",VLOOKUP(A3196,'Tabla de equipos'!$B$3:$D$107,3,FALSE))</f>
        <v/>
      </c>
      <c r="J3196" s="106" t="str">
        <f t="shared" si="49"/>
        <v/>
      </c>
    </row>
    <row r="3197" spans="5:10" x14ac:dyDescent="0.2">
      <c r="E3197" s="128" t="str">
        <f>IF(ISBLANK(A3197),"",VLOOKUP(A3197,'Tabla de equipos'!$B$3:$D$107,3,FALSE))</f>
        <v/>
      </c>
      <c r="J3197" s="106" t="str">
        <f t="shared" si="49"/>
        <v/>
      </c>
    </row>
    <row r="3198" spans="5:10" x14ac:dyDescent="0.2">
      <c r="E3198" s="128" t="str">
        <f>IF(ISBLANK(A3198),"",VLOOKUP(A3198,'Tabla de equipos'!$B$3:$D$107,3,FALSE))</f>
        <v/>
      </c>
      <c r="J3198" s="106" t="str">
        <f t="shared" si="49"/>
        <v/>
      </c>
    </row>
    <row r="3199" spans="5:10" x14ac:dyDescent="0.2">
      <c r="E3199" s="128" t="str">
        <f>IF(ISBLANK(A3199),"",VLOOKUP(A3199,'Tabla de equipos'!$B$3:$D$107,3,FALSE))</f>
        <v/>
      </c>
      <c r="J3199" s="106" t="str">
        <f t="shared" si="49"/>
        <v/>
      </c>
    </row>
    <row r="3200" spans="5:10" x14ac:dyDescent="0.2">
      <c r="E3200" s="128" t="str">
        <f>IF(ISBLANK(A3200),"",VLOOKUP(A3200,'Tabla de equipos'!$B$3:$D$107,3,FALSE))</f>
        <v/>
      </c>
      <c r="J3200" s="106" t="str">
        <f t="shared" si="49"/>
        <v/>
      </c>
    </row>
    <row r="3201" spans="5:10" x14ac:dyDescent="0.2">
      <c r="E3201" s="128" t="str">
        <f>IF(ISBLANK(A3201),"",VLOOKUP(A3201,'Tabla de equipos'!$B$3:$D$107,3,FALSE))</f>
        <v/>
      </c>
      <c r="J3201" s="106" t="str">
        <f t="shared" si="49"/>
        <v/>
      </c>
    </row>
    <row r="3202" spans="5:10" x14ac:dyDescent="0.2">
      <c r="E3202" s="128" t="str">
        <f>IF(ISBLANK(A3202),"",VLOOKUP(A3202,'Tabla de equipos'!$B$3:$D$107,3,FALSE))</f>
        <v/>
      </c>
      <c r="J3202" s="106" t="str">
        <f t="shared" si="49"/>
        <v/>
      </c>
    </row>
    <row r="3203" spans="5:10" x14ac:dyDescent="0.2">
      <c r="E3203" s="128" t="str">
        <f>IF(ISBLANK(A3203),"",VLOOKUP(A3203,'Tabla de equipos'!$B$3:$D$107,3,FALSE))</f>
        <v/>
      </c>
      <c r="J3203" s="106" t="str">
        <f t="shared" si="49"/>
        <v/>
      </c>
    </row>
    <row r="3204" spans="5:10" x14ac:dyDescent="0.2">
      <c r="E3204" s="128" t="str">
        <f>IF(ISBLANK(A3204),"",VLOOKUP(A3204,'Tabla de equipos'!$B$3:$D$107,3,FALSE))</f>
        <v/>
      </c>
      <c r="J3204" s="106" t="str">
        <f t="shared" si="49"/>
        <v/>
      </c>
    </row>
    <row r="3205" spans="5:10" x14ac:dyDescent="0.2">
      <c r="E3205" s="128" t="str">
        <f>IF(ISBLANK(A3205),"",VLOOKUP(A3205,'Tabla de equipos'!$B$3:$D$107,3,FALSE))</f>
        <v/>
      </c>
      <c r="J3205" s="106" t="str">
        <f t="shared" ref="J3205:J3268" si="50">IF(AND(A3205="",G3205=0),"",IF(AND(G3205&gt;0,A3205=""),"Falta elegir equipo/producto",IF(AND(A3205&lt;&gt;"",G3205=""),"falta incluir unidades",IF(AND(A3205&lt;&gt;"",G3205&gt;0,B3205=""),"Falta incluir Tipo de Exceptuación",IF(AND(A3205&lt;&gt;"",B3205&lt;&gt;"",C3205="",G3205&gt;0),"Falta Incluir Nombre del Beneficiario","No olvidar adjuntar factura de la exceptuación")))))</f>
        <v/>
      </c>
    </row>
    <row r="3206" spans="5:10" x14ac:dyDescent="0.2">
      <c r="E3206" s="128" t="str">
        <f>IF(ISBLANK(A3206),"",VLOOKUP(A3206,'Tabla de equipos'!$B$3:$D$107,3,FALSE))</f>
        <v/>
      </c>
      <c r="J3206" s="106" t="str">
        <f t="shared" si="50"/>
        <v/>
      </c>
    </row>
    <row r="3207" spans="5:10" x14ac:dyDescent="0.2">
      <c r="E3207" s="128" t="str">
        <f>IF(ISBLANK(A3207),"",VLOOKUP(A3207,'Tabla de equipos'!$B$3:$D$107,3,FALSE))</f>
        <v/>
      </c>
      <c r="J3207" s="106" t="str">
        <f t="shared" si="50"/>
        <v/>
      </c>
    </row>
    <row r="3208" spans="5:10" x14ac:dyDescent="0.2">
      <c r="E3208" s="128" t="str">
        <f>IF(ISBLANK(A3208),"",VLOOKUP(A3208,'Tabla de equipos'!$B$3:$D$107,3,FALSE))</f>
        <v/>
      </c>
      <c r="J3208" s="106" t="str">
        <f t="shared" si="50"/>
        <v/>
      </c>
    </row>
    <row r="3209" spans="5:10" x14ac:dyDescent="0.2">
      <c r="E3209" s="128" t="str">
        <f>IF(ISBLANK(A3209),"",VLOOKUP(A3209,'Tabla de equipos'!$B$3:$D$107,3,FALSE))</f>
        <v/>
      </c>
      <c r="J3209" s="106" t="str">
        <f t="shared" si="50"/>
        <v/>
      </c>
    </row>
    <row r="3210" spans="5:10" x14ac:dyDescent="0.2">
      <c r="E3210" s="128" t="str">
        <f>IF(ISBLANK(A3210),"",VLOOKUP(A3210,'Tabla de equipos'!$B$3:$D$107,3,FALSE))</f>
        <v/>
      </c>
      <c r="J3210" s="106" t="str">
        <f t="shared" si="50"/>
        <v/>
      </c>
    </row>
    <row r="3211" spans="5:10" x14ac:dyDescent="0.2">
      <c r="E3211" s="128" t="str">
        <f>IF(ISBLANK(A3211),"",VLOOKUP(A3211,'Tabla de equipos'!$B$3:$D$107,3,FALSE))</f>
        <v/>
      </c>
      <c r="J3211" s="106" t="str">
        <f t="shared" si="50"/>
        <v/>
      </c>
    </row>
    <row r="3212" spans="5:10" x14ac:dyDescent="0.2">
      <c r="E3212" s="128" t="str">
        <f>IF(ISBLANK(A3212),"",VLOOKUP(A3212,'Tabla de equipos'!$B$3:$D$107,3,FALSE))</f>
        <v/>
      </c>
      <c r="J3212" s="106" t="str">
        <f t="shared" si="50"/>
        <v/>
      </c>
    </row>
    <row r="3213" spans="5:10" x14ac:dyDescent="0.2">
      <c r="E3213" s="128" t="str">
        <f>IF(ISBLANK(A3213),"",VLOOKUP(A3213,'Tabla de equipos'!$B$3:$D$107,3,FALSE))</f>
        <v/>
      </c>
      <c r="J3213" s="106" t="str">
        <f t="shared" si="50"/>
        <v/>
      </c>
    </row>
    <row r="3214" spans="5:10" x14ac:dyDescent="0.2">
      <c r="E3214" s="128" t="str">
        <f>IF(ISBLANK(A3214),"",VLOOKUP(A3214,'Tabla de equipos'!$B$3:$D$107,3,FALSE))</f>
        <v/>
      </c>
      <c r="J3214" s="106" t="str">
        <f t="shared" si="50"/>
        <v/>
      </c>
    </row>
    <row r="3215" spans="5:10" x14ac:dyDescent="0.2">
      <c r="E3215" s="128" t="str">
        <f>IF(ISBLANK(A3215),"",VLOOKUP(A3215,'Tabla de equipos'!$B$3:$D$107,3,FALSE))</f>
        <v/>
      </c>
      <c r="J3215" s="106" t="str">
        <f t="shared" si="50"/>
        <v/>
      </c>
    </row>
    <row r="3216" spans="5:10" x14ac:dyDescent="0.2">
      <c r="E3216" s="128" t="str">
        <f>IF(ISBLANK(A3216),"",VLOOKUP(A3216,'Tabla de equipos'!$B$3:$D$107,3,FALSE))</f>
        <v/>
      </c>
      <c r="J3216" s="106" t="str">
        <f t="shared" si="50"/>
        <v/>
      </c>
    </row>
    <row r="3217" spans="5:10" x14ac:dyDescent="0.2">
      <c r="E3217" s="128" t="str">
        <f>IF(ISBLANK(A3217),"",VLOOKUP(A3217,'Tabla de equipos'!$B$3:$D$107,3,FALSE))</f>
        <v/>
      </c>
      <c r="J3217" s="106" t="str">
        <f t="shared" si="50"/>
        <v/>
      </c>
    </row>
    <row r="3218" spans="5:10" x14ac:dyDescent="0.2">
      <c r="E3218" s="128" t="str">
        <f>IF(ISBLANK(A3218),"",VLOOKUP(A3218,'Tabla de equipos'!$B$3:$D$107,3,FALSE))</f>
        <v/>
      </c>
      <c r="J3218" s="106" t="str">
        <f t="shared" si="50"/>
        <v/>
      </c>
    </row>
    <row r="3219" spans="5:10" x14ac:dyDescent="0.2">
      <c r="E3219" s="128" t="str">
        <f>IF(ISBLANK(A3219),"",VLOOKUP(A3219,'Tabla de equipos'!$B$3:$D$107,3,FALSE))</f>
        <v/>
      </c>
      <c r="J3219" s="106" t="str">
        <f t="shared" si="50"/>
        <v/>
      </c>
    </row>
    <row r="3220" spans="5:10" x14ac:dyDescent="0.2">
      <c r="E3220" s="128" t="str">
        <f>IF(ISBLANK(A3220),"",VLOOKUP(A3220,'Tabla de equipos'!$B$3:$D$107,3,FALSE))</f>
        <v/>
      </c>
      <c r="J3220" s="106" t="str">
        <f t="shared" si="50"/>
        <v/>
      </c>
    </row>
    <row r="3221" spans="5:10" x14ac:dyDescent="0.2">
      <c r="E3221" s="128" t="str">
        <f>IF(ISBLANK(A3221),"",VLOOKUP(A3221,'Tabla de equipos'!$B$3:$D$107,3,FALSE))</f>
        <v/>
      </c>
      <c r="J3221" s="106" t="str">
        <f t="shared" si="50"/>
        <v/>
      </c>
    </row>
    <row r="3222" spans="5:10" x14ac:dyDescent="0.2">
      <c r="E3222" s="128" t="str">
        <f>IF(ISBLANK(A3222),"",VLOOKUP(A3222,'Tabla de equipos'!$B$3:$D$107,3,FALSE))</f>
        <v/>
      </c>
      <c r="J3222" s="106" t="str">
        <f t="shared" si="50"/>
        <v/>
      </c>
    </row>
    <row r="3223" spans="5:10" x14ac:dyDescent="0.2">
      <c r="E3223" s="128" t="str">
        <f>IF(ISBLANK(A3223),"",VLOOKUP(A3223,'Tabla de equipos'!$B$3:$D$107,3,FALSE))</f>
        <v/>
      </c>
      <c r="J3223" s="106" t="str">
        <f t="shared" si="50"/>
        <v/>
      </c>
    </row>
    <row r="3224" spans="5:10" x14ac:dyDescent="0.2">
      <c r="E3224" s="128" t="str">
        <f>IF(ISBLANK(A3224),"",VLOOKUP(A3224,'Tabla de equipos'!$B$3:$D$107,3,FALSE))</f>
        <v/>
      </c>
      <c r="J3224" s="106" t="str">
        <f t="shared" si="50"/>
        <v/>
      </c>
    </row>
    <row r="3225" spans="5:10" x14ac:dyDescent="0.2">
      <c r="E3225" s="128" t="str">
        <f>IF(ISBLANK(A3225),"",VLOOKUP(A3225,'Tabla de equipos'!$B$3:$D$107,3,FALSE))</f>
        <v/>
      </c>
      <c r="J3225" s="106" t="str">
        <f t="shared" si="50"/>
        <v/>
      </c>
    </row>
    <row r="3226" spans="5:10" x14ac:dyDescent="0.2">
      <c r="E3226" s="128" t="str">
        <f>IF(ISBLANK(A3226),"",VLOOKUP(A3226,'Tabla de equipos'!$B$3:$D$107,3,FALSE))</f>
        <v/>
      </c>
      <c r="J3226" s="106" t="str">
        <f t="shared" si="50"/>
        <v/>
      </c>
    </row>
    <row r="3227" spans="5:10" x14ac:dyDescent="0.2">
      <c r="E3227" s="128" t="str">
        <f>IF(ISBLANK(A3227),"",VLOOKUP(A3227,'Tabla de equipos'!$B$3:$D$107,3,FALSE))</f>
        <v/>
      </c>
      <c r="J3227" s="106" t="str">
        <f t="shared" si="50"/>
        <v/>
      </c>
    </row>
    <row r="3228" spans="5:10" x14ac:dyDescent="0.2">
      <c r="E3228" s="128" t="str">
        <f>IF(ISBLANK(A3228),"",VLOOKUP(A3228,'Tabla de equipos'!$B$3:$D$107,3,FALSE))</f>
        <v/>
      </c>
      <c r="J3228" s="106" t="str">
        <f t="shared" si="50"/>
        <v/>
      </c>
    </row>
    <row r="3229" spans="5:10" x14ac:dyDescent="0.2">
      <c r="E3229" s="128" t="str">
        <f>IF(ISBLANK(A3229),"",VLOOKUP(A3229,'Tabla de equipos'!$B$3:$D$107,3,FALSE))</f>
        <v/>
      </c>
      <c r="J3229" s="106" t="str">
        <f t="shared" si="50"/>
        <v/>
      </c>
    </row>
    <row r="3230" spans="5:10" x14ac:dyDescent="0.2">
      <c r="E3230" s="128" t="str">
        <f>IF(ISBLANK(A3230),"",VLOOKUP(A3230,'Tabla de equipos'!$B$3:$D$107,3,FALSE))</f>
        <v/>
      </c>
      <c r="J3230" s="106" t="str">
        <f t="shared" si="50"/>
        <v/>
      </c>
    </row>
    <row r="3231" spans="5:10" x14ac:dyDescent="0.2">
      <c r="E3231" s="128" t="str">
        <f>IF(ISBLANK(A3231),"",VLOOKUP(A3231,'Tabla de equipos'!$B$3:$D$107,3,FALSE))</f>
        <v/>
      </c>
      <c r="J3231" s="106" t="str">
        <f t="shared" si="50"/>
        <v/>
      </c>
    </row>
    <row r="3232" spans="5:10" x14ac:dyDescent="0.2">
      <c r="E3232" s="128" t="str">
        <f>IF(ISBLANK(A3232),"",VLOOKUP(A3232,'Tabla de equipos'!$B$3:$D$107,3,FALSE))</f>
        <v/>
      </c>
      <c r="J3232" s="106" t="str">
        <f t="shared" si="50"/>
        <v/>
      </c>
    </row>
    <row r="3233" spans="5:10" x14ac:dyDescent="0.2">
      <c r="E3233" s="128" t="str">
        <f>IF(ISBLANK(A3233),"",VLOOKUP(A3233,'Tabla de equipos'!$B$3:$D$107,3,FALSE))</f>
        <v/>
      </c>
      <c r="J3233" s="106" t="str">
        <f t="shared" si="50"/>
        <v/>
      </c>
    </row>
    <row r="3234" spans="5:10" x14ac:dyDescent="0.2">
      <c r="E3234" s="128" t="str">
        <f>IF(ISBLANK(A3234),"",VLOOKUP(A3234,'Tabla de equipos'!$B$3:$D$107,3,FALSE))</f>
        <v/>
      </c>
      <c r="J3234" s="106" t="str">
        <f t="shared" si="50"/>
        <v/>
      </c>
    </row>
    <row r="3235" spans="5:10" x14ac:dyDescent="0.2">
      <c r="E3235" s="128" t="str">
        <f>IF(ISBLANK(A3235),"",VLOOKUP(A3235,'Tabla de equipos'!$B$3:$D$107,3,FALSE))</f>
        <v/>
      </c>
      <c r="J3235" s="106" t="str">
        <f t="shared" si="50"/>
        <v/>
      </c>
    </row>
    <row r="3236" spans="5:10" x14ac:dyDescent="0.2">
      <c r="E3236" s="128" t="str">
        <f>IF(ISBLANK(A3236),"",VLOOKUP(A3236,'Tabla de equipos'!$B$3:$D$107,3,FALSE))</f>
        <v/>
      </c>
      <c r="J3236" s="106" t="str">
        <f t="shared" si="50"/>
        <v/>
      </c>
    </row>
    <row r="3237" spans="5:10" x14ac:dyDescent="0.2">
      <c r="E3237" s="128" t="str">
        <f>IF(ISBLANK(A3237),"",VLOOKUP(A3237,'Tabla de equipos'!$B$3:$D$107,3,FALSE))</f>
        <v/>
      </c>
      <c r="J3237" s="106" t="str">
        <f t="shared" si="50"/>
        <v/>
      </c>
    </row>
    <row r="3238" spans="5:10" x14ac:dyDescent="0.2">
      <c r="E3238" s="128" t="str">
        <f>IF(ISBLANK(A3238),"",VLOOKUP(A3238,'Tabla de equipos'!$B$3:$D$107,3,FALSE))</f>
        <v/>
      </c>
      <c r="J3238" s="106" t="str">
        <f t="shared" si="50"/>
        <v/>
      </c>
    </row>
    <row r="3239" spans="5:10" x14ac:dyDescent="0.2">
      <c r="E3239" s="128" t="str">
        <f>IF(ISBLANK(A3239),"",VLOOKUP(A3239,'Tabla de equipos'!$B$3:$D$107,3,FALSE))</f>
        <v/>
      </c>
      <c r="J3239" s="106" t="str">
        <f t="shared" si="50"/>
        <v/>
      </c>
    </row>
    <row r="3240" spans="5:10" x14ac:dyDescent="0.2">
      <c r="E3240" s="128" t="str">
        <f>IF(ISBLANK(A3240),"",VLOOKUP(A3240,'Tabla de equipos'!$B$3:$D$107,3,FALSE))</f>
        <v/>
      </c>
      <c r="J3240" s="106" t="str">
        <f t="shared" si="50"/>
        <v/>
      </c>
    </row>
    <row r="3241" spans="5:10" x14ac:dyDescent="0.2">
      <c r="E3241" s="128" t="str">
        <f>IF(ISBLANK(A3241),"",VLOOKUP(A3241,'Tabla de equipos'!$B$3:$D$107,3,FALSE))</f>
        <v/>
      </c>
      <c r="J3241" s="106" t="str">
        <f t="shared" si="50"/>
        <v/>
      </c>
    </row>
    <row r="3242" spans="5:10" x14ac:dyDescent="0.2">
      <c r="E3242" s="128" t="str">
        <f>IF(ISBLANK(A3242),"",VLOOKUP(A3242,'Tabla de equipos'!$B$3:$D$107,3,FALSE))</f>
        <v/>
      </c>
      <c r="J3242" s="106" t="str">
        <f t="shared" si="50"/>
        <v/>
      </c>
    </row>
    <row r="3243" spans="5:10" x14ac:dyDescent="0.2">
      <c r="E3243" s="128" t="str">
        <f>IF(ISBLANK(A3243),"",VLOOKUP(A3243,'Tabla de equipos'!$B$3:$D$107,3,FALSE))</f>
        <v/>
      </c>
      <c r="J3243" s="106" t="str">
        <f t="shared" si="50"/>
        <v/>
      </c>
    </row>
    <row r="3244" spans="5:10" x14ac:dyDescent="0.2">
      <c r="E3244" s="128" t="str">
        <f>IF(ISBLANK(A3244),"",VLOOKUP(A3244,'Tabla de equipos'!$B$3:$D$107,3,FALSE))</f>
        <v/>
      </c>
      <c r="J3244" s="106" t="str">
        <f t="shared" si="50"/>
        <v/>
      </c>
    </row>
    <row r="3245" spans="5:10" x14ac:dyDescent="0.2">
      <c r="E3245" s="128" t="str">
        <f>IF(ISBLANK(A3245),"",VLOOKUP(A3245,'Tabla de equipos'!$B$3:$D$107,3,FALSE))</f>
        <v/>
      </c>
      <c r="J3245" s="106" t="str">
        <f t="shared" si="50"/>
        <v/>
      </c>
    </row>
    <row r="3246" spans="5:10" x14ac:dyDescent="0.2">
      <c r="E3246" s="128" t="str">
        <f>IF(ISBLANK(A3246),"",VLOOKUP(A3246,'Tabla de equipos'!$B$3:$D$107,3,FALSE))</f>
        <v/>
      </c>
      <c r="J3246" s="106" t="str">
        <f t="shared" si="50"/>
        <v/>
      </c>
    </row>
    <row r="3247" spans="5:10" x14ac:dyDescent="0.2">
      <c r="E3247" s="128" t="str">
        <f>IF(ISBLANK(A3247),"",VLOOKUP(A3247,'Tabla de equipos'!$B$3:$D$107,3,FALSE))</f>
        <v/>
      </c>
      <c r="J3247" s="106" t="str">
        <f t="shared" si="50"/>
        <v/>
      </c>
    </row>
    <row r="3248" spans="5:10" x14ac:dyDescent="0.2">
      <c r="E3248" s="128" t="str">
        <f>IF(ISBLANK(A3248),"",VLOOKUP(A3248,'Tabla de equipos'!$B$3:$D$107,3,FALSE))</f>
        <v/>
      </c>
      <c r="J3248" s="106" t="str">
        <f t="shared" si="50"/>
        <v/>
      </c>
    </row>
    <row r="3249" spans="5:10" x14ac:dyDescent="0.2">
      <c r="E3249" s="128" t="str">
        <f>IF(ISBLANK(A3249),"",VLOOKUP(A3249,'Tabla de equipos'!$B$3:$D$107,3,FALSE))</f>
        <v/>
      </c>
      <c r="J3249" s="106" t="str">
        <f t="shared" si="50"/>
        <v/>
      </c>
    </row>
    <row r="3250" spans="5:10" x14ac:dyDescent="0.2">
      <c r="E3250" s="128" t="str">
        <f>IF(ISBLANK(A3250),"",VLOOKUP(A3250,'Tabla de equipos'!$B$3:$D$107,3,FALSE))</f>
        <v/>
      </c>
      <c r="J3250" s="106" t="str">
        <f t="shared" si="50"/>
        <v/>
      </c>
    </row>
    <row r="3251" spans="5:10" x14ac:dyDescent="0.2">
      <c r="E3251" s="128" t="str">
        <f>IF(ISBLANK(A3251),"",VLOOKUP(A3251,'Tabla de equipos'!$B$3:$D$107,3,FALSE))</f>
        <v/>
      </c>
      <c r="J3251" s="106" t="str">
        <f t="shared" si="50"/>
        <v/>
      </c>
    </row>
    <row r="3252" spans="5:10" x14ac:dyDescent="0.2">
      <c r="E3252" s="128" t="str">
        <f>IF(ISBLANK(A3252),"",VLOOKUP(A3252,'Tabla de equipos'!$B$3:$D$107,3,FALSE))</f>
        <v/>
      </c>
      <c r="J3252" s="106" t="str">
        <f t="shared" si="50"/>
        <v/>
      </c>
    </row>
    <row r="3253" spans="5:10" x14ac:dyDescent="0.2">
      <c r="E3253" s="128" t="str">
        <f>IF(ISBLANK(A3253),"",VLOOKUP(A3253,'Tabla de equipos'!$B$3:$D$107,3,FALSE))</f>
        <v/>
      </c>
      <c r="J3253" s="106" t="str">
        <f t="shared" si="50"/>
        <v/>
      </c>
    </row>
    <row r="3254" spans="5:10" x14ac:dyDescent="0.2">
      <c r="E3254" s="128" t="str">
        <f>IF(ISBLANK(A3254),"",VLOOKUP(A3254,'Tabla de equipos'!$B$3:$D$107,3,FALSE))</f>
        <v/>
      </c>
      <c r="J3254" s="106" t="str">
        <f t="shared" si="50"/>
        <v/>
      </c>
    </row>
    <row r="3255" spans="5:10" x14ac:dyDescent="0.2">
      <c r="E3255" s="128" t="str">
        <f>IF(ISBLANK(A3255),"",VLOOKUP(A3255,'Tabla de equipos'!$B$3:$D$107,3,FALSE))</f>
        <v/>
      </c>
      <c r="J3255" s="106" t="str">
        <f t="shared" si="50"/>
        <v/>
      </c>
    </row>
    <row r="3256" spans="5:10" x14ac:dyDescent="0.2">
      <c r="E3256" s="128" t="str">
        <f>IF(ISBLANK(A3256),"",VLOOKUP(A3256,'Tabla de equipos'!$B$3:$D$107,3,FALSE))</f>
        <v/>
      </c>
      <c r="J3256" s="106" t="str">
        <f t="shared" si="50"/>
        <v/>
      </c>
    </row>
    <row r="3257" spans="5:10" x14ac:dyDescent="0.2">
      <c r="E3257" s="128" t="str">
        <f>IF(ISBLANK(A3257),"",VLOOKUP(A3257,'Tabla de equipos'!$B$3:$D$107,3,FALSE))</f>
        <v/>
      </c>
      <c r="J3257" s="106" t="str">
        <f t="shared" si="50"/>
        <v/>
      </c>
    </row>
    <row r="3258" spans="5:10" x14ac:dyDescent="0.2">
      <c r="E3258" s="128" t="str">
        <f>IF(ISBLANK(A3258),"",VLOOKUP(A3258,'Tabla de equipos'!$B$3:$D$107,3,FALSE))</f>
        <v/>
      </c>
      <c r="J3258" s="106" t="str">
        <f t="shared" si="50"/>
        <v/>
      </c>
    </row>
    <row r="3259" spans="5:10" x14ac:dyDescent="0.2">
      <c r="E3259" s="128" t="str">
        <f>IF(ISBLANK(A3259),"",VLOOKUP(A3259,'Tabla de equipos'!$B$3:$D$107,3,FALSE))</f>
        <v/>
      </c>
      <c r="J3259" s="106" t="str">
        <f t="shared" si="50"/>
        <v/>
      </c>
    </row>
    <row r="3260" spans="5:10" x14ac:dyDescent="0.2">
      <c r="E3260" s="128" t="str">
        <f>IF(ISBLANK(A3260),"",VLOOKUP(A3260,'Tabla de equipos'!$B$3:$D$107,3,FALSE))</f>
        <v/>
      </c>
      <c r="J3260" s="106" t="str">
        <f t="shared" si="50"/>
        <v/>
      </c>
    </row>
    <row r="3261" spans="5:10" x14ac:dyDescent="0.2">
      <c r="E3261" s="128" t="str">
        <f>IF(ISBLANK(A3261),"",VLOOKUP(A3261,'Tabla de equipos'!$B$3:$D$107,3,FALSE))</f>
        <v/>
      </c>
      <c r="J3261" s="106" t="str">
        <f t="shared" si="50"/>
        <v/>
      </c>
    </row>
    <row r="3262" spans="5:10" x14ac:dyDescent="0.2">
      <c r="E3262" s="128" t="str">
        <f>IF(ISBLANK(A3262),"",VLOOKUP(A3262,'Tabla de equipos'!$B$3:$D$107,3,FALSE))</f>
        <v/>
      </c>
      <c r="J3262" s="106" t="str">
        <f t="shared" si="50"/>
        <v/>
      </c>
    </row>
    <row r="3263" spans="5:10" x14ac:dyDescent="0.2">
      <c r="E3263" s="128" t="str">
        <f>IF(ISBLANK(A3263),"",VLOOKUP(A3263,'Tabla de equipos'!$B$3:$D$107,3,FALSE))</f>
        <v/>
      </c>
      <c r="J3263" s="106" t="str">
        <f t="shared" si="50"/>
        <v/>
      </c>
    </row>
    <row r="3264" spans="5:10" x14ac:dyDescent="0.2">
      <c r="E3264" s="128" t="str">
        <f>IF(ISBLANK(A3264),"",VLOOKUP(A3264,'Tabla de equipos'!$B$3:$D$107,3,FALSE))</f>
        <v/>
      </c>
      <c r="J3264" s="106" t="str">
        <f t="shared" si="50"/>
        <v/>
      </c>
    </row>
    <row r="3265" spans="5:10" x14ac:dyDescent="0.2">
      <c r="E3265" s="128" t="str">
        <f>IF(ISBLANK(A3265),"",VLOOKUP(A3265,'Tabla de equipos'!$B$3:$D$107,3,FALSE))</f>
        <v/>
      </c>
      <c r="J3265" s="106" t="str">
        <f t="shared" si="50"/>
        <v/>
      </c>
    </row>
    <row r="3266" spans="5:10" x14ac:dyDescent="0.2">
      <c r="E3266" s="128" t="str">
        <f>IF(ISBLANK(A3266),"",VLOOKUP(A3266,'Tabla de equipos'!$B$3:$D$107,3,FALSE))</f>
        <v/>
      </c>
      <c r="J3266" s="106" t="str">
        <f t="shared" si="50"/>
        <v/>
      </c>
    </row>
    <row r="3267" spans="5:10" x14ac:dyDescent="0.2">
      <c r="E3267" s="128" t="str">
        <f>IF(ISBLANK(A3267),"",VLOOKUP(A3267,'Tabla de equipos'!$B$3:$D$107,3,FALSE))</f>
        <v/>
      </c>
      <c r="J3267" s="106" t="str">
        <f t="shared" si="50"/>
        <v/>
      </c>
    </row>
    <row r="3268" spans="5:10" x14ac:dyDescent="0.2">
      <c r="E3268" s="128" t="str">
        <f>IF(ISBLANK(A3268),"",VLOOKUP(A3268,'Tabla de equipos'!$B$3:$D$107,3,FALSE))</f>
        <v/>
      </c>
      <c r="J3268" s="106" t="str">
        <f t="shared" si="50"/>
        <v/>
      </c>
    </row>
    <row r="3269" spans="5:10" x14ac:dyDescent="0.2">
      <c r="E3269" s="128" t="str">
        <f>IF(ISBLANK(A3269),"",VLOOKUP(A3269,'Tabla de equipos'!$B$3:$D$107,3,FALSE))</f>
        <v/>
      </c>
      <c r="J3269" s="106" t="str">
        <f t="shared" ref="J3269:J3332" si="51">IF(AND(A3269="",G3269=0),"",IF(AND(G3269&gt;0,A3269=""),"Falta elegir equipo/producto",IF(AND(A3269&lt;&gt;"",G3269=""),"falta incluir unidades",IF(AND(A3269&lt;&gt;"",G3269&gt;0,B3269=""),"Falta incluir Tipo de Exceptuación",IF(AND(A3269&lt;&gt;"",B3269&lt;&gt;"",C3269="",G3269&gt;0),"Falta Incluir Nombre del Beneficiario","No olvidar adjuntar factura de la exceptuación")))))</f>
        <v/>
      </c>
    </row>
    <row r="3270" spans="5:10" x14ac:dyDescent="0.2">
      <c r="E3270" s="128" t="str">
        <f>IF(ISBLANK(A3270),"",VLOOKUP(A3270,'Tabla de equipos'!$B$3:$D$107,3,FALSE))</f>
        <v/>
      </c>
      <c r="J3270" s="106" t="str">
        <f t="shared" si="51"/>
        <v/>
      </c>
    </row>
    <row r="3271" spans="5:10" x14ac:dyDescent="0.2">
      <c r="E3271" s="128" t="str">
        <f>IF(ISBLANK(A3271),"",VLOOKUP(A3271,'Tabla de equipos'!$B$3:$D$107,3,FALSE))</f>
        <v/>
      </c>
      <c r="J3271" s="106" t="str">
        <f t="shared" si="51"/>
        <v/>
      </c>
    </row>
    <row r="3272" spans="5:10" x14ac:dyDescent="0.2">
      <c r="E3272" s="128" t="str">
        <f>IF(ISBLANK(A3272),"",VLOOKUP(A3272,'Tabla de equipos'!$B$3:$D$107,3,FALSE))</f>
        <v/>
      </c>
      <c r="J3272" s="106" t="str">
        <f t="shared" si="51"/>
        <v/>
      </c>
    </row>
    <row r="3273" spans="5:10" x14ac:dyDescent="0.2">
      <c r="E3273" s="128" t="str">
        <f>IF(ISBLANK(A3273),"",VLOOKUP(A3273,'Tabla de equipos'!$B$3:$D$107,3,FALSE))</f>
        <v/>
      </c>
      <c r="J3273" s="106" t="str">
        <f t="shared" si="51"/>
        <v/>
      </c>
    </row>
    <row r="3274" spans="5:10" x14ac:dyDescent="0.2">
      <c r="E3274" s="128" t="str">
        <f>IF(ISBLANK(A3274),"",VLOOKUP(A3274,'Tabla de equipos'!$B$3:$D$107,3,FALSE))</f>
        <v/>
      </c>
      <c r="J3274" s="106" t="str">
        <f t="shared" si="51"/>
        <v/>
      </c>
    </row>
    <row r="3275" spans="5:10" x14ac:dyDescent="0.2">
      <c r="E3275" s="128" t="str">
        <f>IF(ISBLANK(A3275),"",VLOOKUP(A3275,'Tabla de equipos'!$B$3:$D$107,3,FALSE))</f>
        <v/>
      </c>
      <c r="J3275" s="106" t="str">
        <f t="shared" si="51"/>
        <v/>
      </c>
    </row>
    <row r="3276" spans="5:10" x14ac:dyDescent="0.2">
      <c r="E3276" s="128" t="str">
        <f>IF(ISBLANK(A3276),"",VLOOKUP(A3276,'Tabla de equipos'!$B$3:$D$107,3,FALSE))</f>
        <v/>
      </c>
      <c r="J3276" s="106" t="str">
        <f t="shared" si="51"/>
        <v/>
      </c>
    </row>
    <row r="3277" spans="5:10" x14ac:dyDescent="0.2">
      <c r="E3277" s="128" t="str">
        <f>IF(ISBLANK(A3277),"",VLOOKUP(A3277,'Tabla de equipos'!$B$3:$D$107,3,FALSE))</f>
        <v/>
      </c>
      <c r="J3277" s="106" t="str">
        <f t="shared" si="51"/>
        <v/>
      </c>
    </row>
    <row r="3278" spans="5:10" x14ac:dyDescent="0.2">
      <c r="E3278" s="128" t="str">
        <f>IF(ISBLANK(A3278),"",VLOOKUP(A3278,'Tabla de equipos'!$B$3:$D$107,3,FALSE))</f>
        <v/>
      </c>
      <c r="J3278" s="106" t="str">
        <f t="shared" si="51"/>
        <v/>
      </c>
    </row>
    <row r="3279" spans="5:10" x14ac:dyDescent="0.2">
      <c r="E3279" s="128" t="str">
        <f>IF(ISBLANK(A3279),"",VLOOKUP(A3279,'Tabla de equipos'!$B$3:$D$107,3,FALSE))</f>
        <v/>
      </c>
      <c r="J3279" s="106" t="str">
        <f t="shared" si="51"/>
        <v/>
      </c>
    </row>
    <row r="3280" spans="5:10" x14ac:dyDescent="0.2">
      <c r="E3280" s="128" t="str">
        <f>IF(ISBLANK(A3280),"",VLOOKUP(A3280,'Tabla de equipos'!$B$3:$D$107,3,FALSE))</f>
        <v/>
      </c>
      <c r="J3280" s="106" t="str">
        <f t="shared" si="51"/>
        <v/>
      </c>
    </row>
    <row r="3281" spans="5:10" x14ac:dyDescent="0.2">
      <c r="E3281" s="128" t="str">
        <f>IF(ISBLANK(A3281),"",VLOOKUP(A3281,'Tabla de equipos'!$B$3:$D$107,3,FALSE))</f>
        <v/>
      </c>
      <c r="J3281" s="106" t="str">
        <f t="shared" si="51"/>
        <v/>
      </c>
    </row>
    <row r="3282" spans="5:10" x14ac:dyDescent="0.2">
      <c r="E3282" s="128" t="str">
        <f>IF(ISBLANK(A3282),"",VLOOKUP(A3282,'Tabla de equipos'!$B$3:$D$107,3,FALSE))</f>
        <v/>
      </c>
      <c r="J3282" s="106" t="str">
        <f t="shared" si="51"/>
        <v/>
      </c>
    </row>
    <row r="3283" spans="5:10" x14ac:dyDescent="0.2">
      <c r="E3283" s="128" t="str">
        <f>IF(ISBLANK(A3283),"",VLOOKUP(A3283,'Tabla de equipos'!$B$3:$D$107,3,FALSE))</f>
        <v/>
      </c>
      <c r="J3283" s="106" t="str">
        <f t="shared" si="51"/>
        <v/>
      </c>
    </row>
    <row r="3284" spans="5:10" x14ac:dyDescent="0.2">
      <c r="E3284" s="128" t="str">
        <f>IF(ISBLANK(A3284),"",VLOOKUP(A3284,'Tabla de equipos'!$B$3:$D$107,3,FALSE))</f>
        <v/>
      </c>
      <c r="J3284" s="106" t="str">
        <f t="shared" si="51"/>
        <v/>
      </c>
    </row>
    <row r="3285" spans="5:10" x14ac:dyDescent="0.2">
      <c r="E3285" s="128" t="str">
        <f>IF(ISBLANK(A3285),"",VLOOKUP(A3285,'Tabla de equipos'!$B$3:$D$107,3,FALSE))</f>
        <v/>
      </c>
      <c r="J3285" s="106" t="str">
        <f t="shared" si="51"/>
        <v/>
      </c>
    </row>
    <row r="3286" spans="5:10" x14ac:dyDescent="0.2">
      <c r="E3286" s="128" t="str">
        <f>IF(ISBLANK(A3286),"",VLOOKUP(A3286,'Tabla de equipos'!$B$3:$D$107,3,FALSE))</f>
        <v/>
      </c>
      <c r="J3286" s="106" t="str">
        <f t="shared" si="51"/>
        <v/>
      </c>
    </row>
    <row r="3287" spans="5:10" x14ac:dyDescent="0.2">
      <c r="E3287" s="128" t="str">
        <f>IF(ISBLANK(A3287),"",VLOOKUP(A3287,'Tabla de equipos'!$B$3:$D$107,3,FALSE))</f>
        <v/>
      </c>
      <c r="J3287" s="106" t="str">
        <f t="shared" si="51"/>
        <v/>
      </c>
    </row>
    <row r="3288" spans="5:10" x14ac:dyDescent="0.2">
      <c r="E3288" s="128" t="str">
        <f>IF(ISBLANK(A3288),"",VLOOKUP(A3288,'Tabla de equipos'!$B$3:$D$107,3,FALSE))</f>
        <v/>
      </c>
      <c r="J3288" s="106" t="str">
        <f t="shared" si="51"/>
        <v/>
      </c>
    </row>
    <row r="3289" spans="5:10" x14ac:dyDescent="0.2">
      <c r="E3289" s="128" t="str">
        <f>IF(ISBLANK(A3289),"",VLOOKUP(A3289,'Tabla de equipos'!$B$3:$D$107,3,FALSE))</f>
        <v/>
      </c>
      <c r="J3289" s="106" t="str">
        <f t="shared" si="51"/>
        <v/>
      </c>
    </row>
    <row r="3290" spans="5:10" x14ac:dyDescent="0.2">
      <c r="E3290" s="128" t="str">
        <f>IF(ISBLANK(A3290),"",VLOOKUP(A3290,'Tabla de equipos'!$B$3:$D$107,3,FALSE))</f>
        <v/>
      </c>
      <c r="J3290" s="106" t="str">
        <f t="shared" si="51"/>
        <v/>
      </c>
    </row>
    <row r="3291" spans="5:10" x14ac:dyDescent="0.2">
      <c r="E3291" s="128" t="str">
        <f>IF(ISBLANK(A3291),"",VLOOKUP(A3291,'Tabla de equipos'!$B$3:$D$107,3,FALSE))</f>
        <v/>
      </c>
      <c r="J3291" s="106" t="str">
        <f t="shared" si="51"/>
        <v/>
      </c>
    </row>
    <row r="3292" spans="5:10" x14ac:dyDescent="0.2">
      <c r="E3292" s="128" t="str">
        <f>IF(ISBLANK(A3292),"",VLOOKUP(A3292,'Tabla de equipos'!$B$3:$D$107,3,FALSE))</f>
        <v/>
      </c>
      <c r="J3292" s="106" t="str">
        <f t="shared" si="51"/>
        <v/>
      </c>
    </row>
    <row r="3293" spans="5:10" x14ac:dyDescent="0.2">
      <c r="E3293" s="128" t="str">
        <f>IF(ISBLANK(A3293),"",VLOOKUP(A3293,'Tabla de equipos'!$B$3:$D$107,3,FALSE))</f>
        <v/>
      </c>
      <c r="J3293" s="106" t="str">
        <f t="shared" si="51"/>
        <v/>
      </c>
    </row>
    <row r="3294" spans="5:10" x14ac:dyDescent="0.2">
      <c r="E3294" s="128" t="str">
        <f>IF(ISBLANK(A3294),"",VLOOKUP(A3294,'Tabla de equipos'!$B$3:$D$107,3,FALSE))</f>
        <v/>
      </c>
      <c r="J3294" s="106" t="str">
        <f t="shared" si="51"/>
        <v/>
      </c>
    </row>
    <row r="3295" spans="5:10" x14ac:dyDescent="0.2">
      <c r="E3295" s="128" t="str">
        <f>IF(ISBLANK(A3295),"",VLOOKUP(A3295,'Tabla de equipos'!$B$3:$D$107,3,FALSE))</f>
        <v/>
      </c>
      <c r="J3295" s="106" t="str">
        <f t="shared" si="51"/>
        <v/>
      </c>
    </row>
    <row r="3296" spans="5:10" x14ac:dyDescent="0.2">
      <c r="E3296" s="128" t="str">
        <f>IF(ISBLANK(A3296),"",VLOOKUP(A3296,'Tabla de equipos'!$B$3:$D$107,3,FALSE))</f>
        <v/>
      </c>
      <c r="J3296" s="106" t="str">
        <f t="shared" si="51"/>
        <v/>
      </c>
    </row>
    <row r="3297" spans="5:10" x14ac:dyDescent="0.2">
      <c r="E3297" s="128" t="str">
        <f>IF(ISBLANK(A3297),"",VLOOKUP(A3297,'Tabla de equipos'!$B$3:$D$107,3,FALSE))</f>
        <v/>
      </c>
      <c r="J3297" s="106" t="str">
        <f t="shared" si="51"/>
        <v/>
      </c>
    </row>
    <row r="3298" spans="5:10" x14ac:dyDescent="0.2">
      <c r="E3298" s="128" t="str">
        <f>IF(ISBLANK(A3298),"",VLOOKUP(A3298,'Tabla de equipos'!$B$3:$D$107,3,FALSE))</f>
        <v/>
      </c>
      <c r="J3298" s="106" t="str">
        <f t="shared" si="51"/>
        <v/>
      </c>
    </row>
    <row r="3299" spans="5:10" x14ac:dyDescent="0.2">
      <c r="E3299" s="128" t="str">
        <f>IF(ISBLANK(A3299),"",VLOOKUP(A3299,'Tabla de equipos'!$B$3:$D$107,3,FALSE))</f>
        <v/>
      </c>
      <c r="J3299" s="106" t="str">
        <f t="shared" si="51"/>
        <v/>
      </c>
    </row>
    <row r="3300" spans="5:10" x14ac:dyDescent="0.2">
      <c r="E3300" s="128" t="str">
        <f>IF(ISBLANK(A3300),"",VLOOKUP(A3300,'Tabla de equipos'!$B$3:$D$107,3,FALSE))</f>
        <v/>
      </c>
      <c r="J3300" s="106" t="str">
        <f t="shared" si="51"/>
        <v/>
      </c>
    </row>
    <row r="3301" spans="5:10" x14ac:dyDescent="0.2">
      <c r="E3301" s="128" t="str">
        <f>IF(ISBLANK(A3301),"",VLOOKUP(A3301,'Tabla de equipos'!$B$3:$D$107,3,FALSE))</f>
        <v/>
      </c>
      <c r="J3301" s="106" t="str">
        <f t="shared" si="51"/>
        <v/>
      </c>
    </row>
    <row r="3302" spans="5:10" x14ac:dyDescent="0.2">
      <c r="E3302" s="128" t="str">
        <f>IF(ISBLANK(A3302),"",VLOOKUP(A3302,'Tabla de equipos'!$B$3:$D$107,3,FALSE))</f>
        <v/>
      </c>
      <c r="J3302" s="106" t="str">
        <f t="shared" si="51"/>
        <v/>
      </c>
    </row>
    <row r="3303" spans="5:10" x14ac:dyDescent="0.2">
      <c r="E3303" s="128" t="str">
        <f>IF(ISBLANK(A3303),"",VLOOKUP(A3303,'Tabla de equipos'!$B$3:$D$107,3,FALSE))</f>
        <v/>
      </c>
      <c r="J3303" s="106" t="str">
        <f t="shared" si="51"/>
        <v/>
      </c>
    </row>
    <row r="3304" spans="5:10" x14ac:dyDescent="0.2">
      <c r="E3304" s="128" t="str">
        <f>IF(ISBLANK(A3304),"",VLOOKUP(A3304,'Tabla de equipos'!$B$3:$D$107,3,FALSE))</f>
        <v/>
      </c>
      <c r="J3304" s="106" t="str">
        <f t="shared" si="51"/>
        <v/>
      </c>
    </row>
    <row r="3305" spans="5:10" x14ac:dyDescent="0.2">
      <c r="E3305" s="128" t="str">
        <f>IF(ISBLANK(A3305),"",VLOOKUP(A3305,'Tabla de equipos'!$B$3:$D$107,3,FALSE))</f>
        <v/>
      </c>
      <c r="J3305" s="106" t="str">
        <f t="shared" si="51"/>
        <v/>
      </c>
    </row>
    <row r="3306" spans="5:10" x14ac:dyDescent="0.2">
      <c r="E3306" s="128" t="str">
        <f>IF(ISBLANK(A3306),"",VLOOKUP(A3306,'Tabla de equipos'!$B$3:$D$107,3,FALSE))</f>
        <v/>
      </c>
      <c r="J3306" s="106" t="str">
        <f t="shared" si="51"/>
        <v/>
      </c>
    </row>
    <row r="3307" spans="5:10" x14ac:dyDescent="0.2">
      <c r="E3307" s="128" t="str">
        <f>IF(ISBLANK(A3307),"",VLOOKUP(A3307,'Tabla de equipos'!$B$3:$D$107,3,FALSE))</f>
        <v/>
      </c>
      <c r="J3307" s="106" t="str">
        <f t="shared" si="51"/>
        <v/>
      </c>
    </row>
    <row r="3308" spans="5:10" x14ac:dyDescent="0.2">
      <c r="E3308" s="128" t="str">
        <f>IF(ISBLANK(A3308),"",VLOOKUP(A3308,'Tabla de equipos'!$B$3:$D$107,3,FALSE))</f>
        <v/>
      </c>
      <c r="J3308" s="106" t="str">
        <f t="shared" si="51"/>
        <v/>
      </c>
    </row>
    <row r="3309" spans="5:10" x14ac:dyDescent="0.2">
      <c r="E3309" s="128" t="str">
        <f>IF(ISBLANK(A3309),"",VLOOKUP(A3309,'Tabla de equipos'!$B$3:$D$107,3,FALSE))</f>
        <v/>
      </c>
      <c r="J3309" s="106" t="str">
        <f t="shared" si="51"/>
        <v/>
      </c>
    </row>
    <row r="3310" spans="5:10" x14ac:dyDescent="0.2">
      <c r="E3310" s="128" t="str">
        <f>IF(ISBLANK(A3310),"",VLOOKUP(A3310,'Tabla de equipos'!$B$3:$D$107,3,FALSE))</f>
        <v/>
      </c>
      <c r="J3310" s="106" t="str">
        <f t="shared" si="51"/>
        <v/>
      </c>
    </row>
    <row r="3311" spans="5:10" x14ac:dyDescent="0.2">
      <c r="E3311" s="128" t="str">
        <f>IF(ISBLANK(A3311),"",VLOOKUP(A3311,'Tabla de equipos'!$B$3:$D$107,3,FALSE))</f>
        <v/>
      </c>
      <c r="J3311" s="106" t="str">
        <f t="shared" si="51"/>
        <v/>
      </c>
    </row>
    <row r="3312" spans="5:10" x14ac:dyDescent="0.2">
      <c r="E3312" s="128" t="str">
        <f>IF(ISBLANK(A3312),"",VLOOKUP(A3312,'Tabla de equipos'!$B$3:$D$107,3,FALSE))</f>
        <v/>
      </c>
      <c r="J3312" s="106" t="str">
        <f t="shared" si="51"/>
        <v/>
      </c>
    </row>
    <row r="3313" spans="5:10" x14ac:dyDescent="0.2">
      <c r="E3313" s="128" t="str">
        <f>IF(ISBLANK(A3313),"",VLOOKUP(A3313,'Tabla de equipos'!$B$3:$D$107,3,FALSE))</f>
        <v/>
      </c>
      <c r="J3313" s="106" t="str">
        <f t="shared" si="51"/>
        <v/>
      </c>
    </row>
    <row r="3314" spans="5:10" x14ac:dyDescent="0.2">
      <c r="E3314" s="128" t="str">
        <f>IF(ISBLANK(A3314),"",VLOOKUP(A3314,'Tabla de equipos'!$B$3:$D$107,3,FALSE))</f>
        <v/>
      </c>
      <c r="J3314" s="106" t="str">
        <f t="shared" si="51"/>
        <v/>
      </c>
    </row>
    <row r="3315" spans="5:10" x14ac:dyDescent="0.2">
      <c r="E3315" s="128" t="str">
        <f>IF(ISBLANK(A3315),"",VLOOKUP(A3315,'Tabla de equipos'!$B$3:$D$107,3,FALSE))</f>
        <v/>
      </c>
      <c r="J3315" s="106" t="str">
        <f t="shared" si="51"/>
        <v/>
      </c>
    </row>
    <row r="3316" spans="5:10" x14ac:dyDescent="0.2">
      <c r="E3316" s="128" t="str">
        <f>IF(ISBLANK(A3316),"",VLOOKUP(A3316,'Tabla de equipos'!$B$3:$D$107,3,FALSE))</f>
        <v/>
      </c>
      <c r="J3316" s="106" t="str">
        <f t="shared" si="51"/>
        <v/>
      </c>
    </row>
    <row r="3317" spans="5:10" x14ac:dyDescent="0.2">
      <c r="E3317" s="128" t="str">
        <f>IF(ISBLANK(A3317),"",VLOOKUP(A3317,'Tabla de equipos'!$B$3:$D$107,3,FALSE))</f>
        <v/>
      </c>
      <c r="J3317" s="106" t="str">
        <f t="shared" si="51"/>
        <v/>
      </c>
    </row>
    <row r="3318" spans="5:10" x14ac:dyDescent="0.2">
      <c r="E3318" s="128" t="str">
        <f>IF(ISBLANK(A3318),"",VLOOKUP(A3318,'Tabla de equipos'!$B$3:$D$107,3,FALSE))</f>
        <v/>
      </c>
      <c r="J3318" s="106" t="str">
        <f t="shared" si="51"/>
        <v/>
      </c>
    </row>
    <row r="3319" spans="5:10" x14ac:dyDescent="0.2">
      <c r="E3319" s="128" t="str">
        <f>IF(ISBLANK(A3319),"",VLOOKUP(A3319,'Tabla de equipos'!$B$3:$D$107,3,FALSE))</f>
        <v/>
      </c>
      <c r="J3319" s="106" t="str">
        <f t="shared" si="51"/>
        <v/>
      </c>
    </row>
    <row r="3320" spans="5:10" x14ac:dyDescent="0.2">
      <c r="E3320" s="128" t="str">
        <f>IF(ISBLANK(A3320),"",VLOOKUP(A3320,'Tabla de equipos'!$B$3:$D$107,3,FALSE))</f>
        <v/>
      </c>
      <c r="J3320" s="106" t="str">
        <f t="shared" si="51"/>
        <v/>
      </c>
    </row>
    <row r="3321" spans="5:10" x14ac:dyDescent="0.2">
      <c r="E3321" s="128" t="str">
        <f>IF(ISBLANK(A3321),"",VLOOKUP(A3321,'Tabla de equipos'!$B$3:$D$107,3,FALSE))</f>
        <v/>
      </c>
      <c r="J3321" s="106" t="str">
        <f t="shared" si="51"/>
        <v/>
      </c>
    </row>
    <row r="3322" spans="5:10" x14ac:dyDescent="0.2">
      <c r="E3322" s="128" t="str">
        <f>IF(ISBLANK(A3322),"",VLOOKUP(A3322,'Tabla de equipos'!$B$3:$D$107,3,FALSE))</f>
        <v/>
      </c>
      <c r="J3322" s="106" t="str">
        <f t="shared" si="51"/>
        <v/>
      </c>
    </row>
    <row r="3323" spans="5:10" x14ac:dyDescent="0.2">
      <c r="E3323" s="128" t="str">
        <f>IF(ISBLANK(A3323),"",VLOOKUP(A3323,'Tabla de equipos'!$B$3:$D$107,3,FALSE))</f>
        <v/>
      </c>
      <c r="J3323" s="106" t="str">
        <f t="shared" si="51"/>
        <v/>
      </c>
    </row>
    <row r="3324" spans="5:10" x14ac:dyDescent="0.2">
      <c r="E3324" s="128" t="str">
        <f>IF(ISBLANK(A3324),"",VLOOKUP(A3324,'Tabla de equipos'!$B$3:$D$107,3,FALSE))</f>
        <v/>
      </c>
      <c r="J3324" s="106" t="str">
        <f t="shared" si="51"/>
        <v/>
      </c>
    </row>
    <row r="3325" spans="5:10" x14ac:dyDescent="0.2">
      <c r="E3325" s="128" t="str">
        <f>IF(ISBLANK(A3325),"",VLOOKUP(A3325,'Tabla de equipos'!$B$3:$D$107,3,FALSE))</f>
        <v/>
      </c>
      <c r="J3325" s="106" t="str">
        <f t="shared" si="51"/>
        <v/>
      </c>
    </row>
    <row r="3326" spans="5:10" x14ac:dyDescent="0.2">
      <c r="E3326" s="128" t="str">
        <f>IF(ISBLANK(A3326),"",VLOOKUP(A3326,'Tabla de equipos'!$B$3:$D$107,3,FALSE))</f>
        <v/>
      </c>
      <c r="J3326" s="106" t="str">
        <f t="shared" si="51"/>
        <v/>
      </c>
    </row>
    <row r="3327" spans="5:10" x14ac:dyDescent="0.2">
      <c r="E3327" s="128" t="str">
        <f>IF(ISBLANK(A3327),"",VLOOKUP(A3327,'Tabla de equipos'!$B$3:$D$107,3,FALSE))</f>
        <v/>
      </c>
      <c r="J3327" s="106" t="str">
        <f t="shared" si="51"/>
        <v/>
      </c>
    </row>
    <row r="3328" spans="5:10" x14ac:dyDescent="0.2">
      <c r="E3328" s="128" t="str">
        <f>IF(ISBLANK(A3328),"",VLOOKUP(A3328,'Tabla de equipos'!$B$3:$D$107,3,FALSE))</f>
        <v/>
      </c>
      <c r="J3328" s="106" t="str">
        <f t="shared" si="51"/>
        <v/>
      </c>
    </row>
    <row r="3329" spans="5:10" x14ac:dyDescent="0.2">
      <c r="E3329" s="128" t="str">
        <f>IF(ISBLANK(A3329),"",VLOOKUP(A3329,'Tabla de equipos'!$B$3:$D$107,3,FALSE))</f>
        <v/>
      </c>
      <c r="J3329" s="106" t="str">
        <f t="shared" si="51"/>
        <v/>
      </c>
    </row>
    <row r="3330" spans="5:10" x14ac:dyDescent="0.2">
      <c r="E3330" s="128" t="str">
        <f>IF(ISBLANK(A3330),"",VLOOKUP(A3330,'Tabla de equipos'!$B$3:$D$107,3,FALSE))</f>
        <v/>
      </c>
      <c r="J3330" s="106" t="str">
        <f t="shared" si="51"/>
        <v/>
      </c>
    </row>
    <row r="3331" spans="5:10" x14ac:dyDescent="0.2">
      <c r="E3331" s="128" t="str">
        <f>IF(ISBLANK(A3331),"",VLOOKUP(A3331,'Tabla de equipos'!$B$3:$D$107,3,FALSE))</f>
        <v/>
      </c>
      <c r="J3331" s="106" t="str">
        <f t="shared" si="51"/>
        <v/>
      </c>
    </row>
    <row r="3332" spans="5:10" x14ac:dyDescent="0.2">
      <c r="E3332" s="128" t="str">
        <f>IF(ISBLANK(A3332),"",VLOOKUP(A3332,'Tabla de equipos'!$B$3:$D$107,3,FALSE))</f>
        <v/>
      </c>
      <c r="J3332" s="106" t="str">
        <f t="shared" si="51"/>
        <v/>
      </c>
    </row>
    <row r="3333" spans="5:10" x14ac:dyDescent="0.2">
      <c r="E3333" s="128" t="str">
        <f>IF(ISBLANK(A3333),"",VLOOKUP(A3333,'Tabla de equipos'!$B$3:$D$107,3,FALSE))</f>
        <v/>
      </c>
      <c r="J3333" s="106" t="str">
        <f t="shared" ref="J3333:J3396" si="52">IF(AND(A3333="",G3333=0),"",IF(AND(G3333&gt;0,A3333=""),"Falta elegir equipo/producto",IF(AND(A3333&lt;&gt;"",G3333=""),"falta incluir unidades",IF(AND(A3333&lt;&gt;"",G3333&gt;0,B3333=""),"Falta incluir Tipo de Exceptuación",IF(AND(A3333&lt;&gt;"",B3333&lt;&gt;"",C3333="",G3333&gt;0),"Falta Incluir Nombre del Beneficiario","No olvidar adjuntar factura de la exceptuación")))))</f>
        <v/>
      </c>
    </row>
    <row r="3334" spans="5:10" x14ac:dyDescent="0.2">
      <c r="E3334" s="128" t="str">
        <f>IF(ISBLANK(A3334),"",VLOOKUP(A3334,'Tabla de equipos'!$B$3:$D$107,3,FALSE))</f>
        <v/>
      </c>
      <c r="J3334" s="106" t="str">
        <f t="shared" si="52"/>
        <v/>
      </c>
    </row>
    <row r="3335" spans="5:10" x14ac:dyDescent="0.2">
      <c r="E3335" s="128" t="str">
        <f>IF(ISBLANK(A3335),"",VLOOKUP(A3335,'Tabla de equipos'!$B$3:$D$107,3,FALSE))</f>
        <v/>
      </c>
      <c r="J3335" s="106" t="str">
        <f t="shared" si="52"/>
        <v/>
      </c>
    </row>
    <row r="3336" spans="5:10" x14ac:dyDescent="0.2">
      <c r="E3336" s="128" t="str">
        <f>IF(ISBLANK(A3336),"",VLOOKUP(A3336,'Tabla de equipos'!$B$3:$D$107,3,FALSE))</f>
        <v/>
      </c>
      <c r="J3336" s="106" t="str">
        <f t="shared" si="52"/>
        <v/>
      </c>
    </row>
    <row r="3337" spans="5:10" x14ac:dyDescent="0.2">
      <c r="E3337" s="128" t="str">
        <f>IF(ISBLANK(A3337),"",VLOOKUP(A3337,'Tabla de equipos'!$B$3:$D$107,3,FALSE))</f>
        <v/>
      </c>
      <c r="J3337" s="106" t="str">
        <f t="shared" si="52"/>
        <v/>
      </c>
    </row>
    <row r="3338" spans="5:10" x14ac:dyDescent="0.2">
      <c r="E3338" s="128" t="str">
        <f>IF(ISBLANK(A3338),"",VLOOKUP(A3338,'Tabla de equipos'!$B$3:$D$107,3,FALSE))</f>
        <v/>
      </c>
      <c r="J3338" s="106" t="str">
        <f t="shared" si="52"/>
        <v/>
      </c>
    </row>
    <row r="3339" spans="5:10" x14ac:dyDescent="0.2">
      <c r="E3339" s="128" t="str">
        <f>IF(ISBLANK(A3339),"",VLOOKUP(A3339,'Tabla de equipos'!$B$3:$D$107,3,FALSE))</f>
        <v/>
      </c>
      <c r="J3339" s="106" t="str">
        <f t="shared" si="52"/>
        <v/>
      </c>
    </row>
    <row r="3340" spans="5:10" x14ac:dyDescent="0.2">
      <c r="E3340" s="128" t="str">
        <f>IF(ISBLANK(A3340),"",VLOOKUP(A3340,'Tabla de equipos'!$B$3:$D$107,3,FALSE))</f>
        <v/>
      </c>
      <c r="J3340" s="106" t="str">
        <f t="shared" si="52"/>
        <v/>
      </c>
    </row>
    <row r="3341" spans="5:10" x14ac:dyDescent="0.2">
      <c r="E3341" s="128" t="str">
        <f>IF(ISBLANK(A3341),"",VLOOKUP(A3341,'Tabla de equipos'!$B$3:$D$107,3,FALSE))</f>
        <v/>
      </c>
      <c r="J3341" s="106" t="str">
        <f t="shared" si="52"/>
        <v/>
      </c>
    </row>
    <row r="3342" spans="5:10" x14ac:dyDescent="0.2">
      <c r="E3342" s="128" t="str">
        <f>IF(ISBLANK(A3342),"",VLOOKUP(A3342,'Tabla de equipos'!$B$3:$D$107,3,FALSE))</f>
        <v/>
      </c>
      <c r="J3342" s="106" t="str">
        <f t="shared" si="52"/>
        <v/>
      </c>
    </row>
    <row r="3343" spans="5:10" x14ac:dyDescent="0.2">
      <c r="E3343" s="128" t="str">
        <f>IF(ISBLANK(A3343),"",VLOOKUP(A3343,'Tabla de equipos'!$B$3:$D$107,3,FALSE))</f>
        <v/>
      </c>
      <c r="J3343" s="106" t="str">
        <f t="shared" si="52"/>
        <v/>
      </c>
    </row>
    <row r="3344" spans="5:10" x14ac:dyDescent="0.2">
      <c r="E3344" s="128" t="str">
        <f>IF(ISBLANK(A3344),"",VLOOKUP(A3344,'Tabla de equipos'!$B$3:$D$107,3,FALSE))</f>
        <v/>
      </c>
      <c r="J3344" s="106" t="str">
        <f t="shared" si="52"/>
        <v/>
      </c>
    </row>
    <row r="3345" spans="5:10" x14ac:dyDescent="0.2">
      <c r="E3345" s="128" t="str">
        <f>IF(ISBLANK(A3345),"",VLOOKUP(A3345,'Tabla de equipos'!$B$3:$D$107,3,FALSE))</f>
        <v/>
      </c>
      <c r="J3345" s="106" t="str">
        <f t="shared" si="52"/>
        <v/>
      </c>
    </row>
    <row r="3346" spans="5:10" x14ac:dyDescent="0.2">
      <c r="E3346" s="128" t="str">
        <f>IF(ISBLANK(A3346),"",VLOOKUP(A3346,'Tabla de equipos'!$B$3:$D$107,3,FALSE))</f>
        <v/>
      </c>
      <c r="J3346" s="106" t="str">
        <f t="shared" si="52"/>
        <v/>
      </c>
    </row>
    <row r="3347" spans="5:10" x14ac:dyDescent="0.2">
      <c r="E3347" s="128" t="str">
        <f>IF(ISBLANK(A3347),"",VLOOKUP(A3347,'Tabla de equipos'!$B$3:$D$107,3,FALSE))</f>
        <v/>
      </c>
      <c r="J3347" s="106" t="str">
        <f t="shared" si="52"/>
        <v/>
      </c>
    </row>
    <row r="3348" spans="5:10" x14ac:dyDescent="0.2">
      <c r="E3348" s="128" t="str">
        <f>IF(ISBLANK(A3348),"",VLOOKUP(A3348,'Tabla de equipos'!$B$3:$D$107,3,FALSE))</f>
        <v/>
      </c>
      <c r="J3348" s="106" t="str">
        <f t="shared" si="52"/>
        <v/>
      </c>
    </row>
    <row r="3349" spans="5:10" x14ac:dyDescent="0.2">
      <c r="E3349" s="128" t="str">
        <f>IF(ISBLANK(A3349),"",VLOOKUP(A3349,'Tabla de equipos'!$B$3:$D$107,3,FALSE))</f>
        <v/>
      </c>
      <c r="J3349" s="106" t="str">
        <f t="shared" si="52"/>
        <v/>
      </c>
    </row>
    <row r="3350" spans="5:10" x14ac:dyDescent="0.2">
      <c r="E3350" s="128" t="str">
        <f>IF(ISBLANK(A3350),"",VLOOKUP(A3350,'Tabla de equipos'!$B$3:$D$107,3,FALSE))</f>
        <v/>
      </c>
      <c r="J3350" s="106" t="str">
        <f t="shared" si="52"/>
        <v/>
      </c>
    </row>
    <row r="3351" spans="5:10" x14ac:dyDescent="0.2">
      <c r="E3351" s="128" t="str">
        <f>IF(ISBLANK(A3351),"",VLOOKUP(A3351,'Tabla de equipos'!$B$3:$D$107,3,FALSE))</f>
        <v/>
      </c>
      <c r="J3351" s="106" t="str">
        <f t="shared" si="52"/>
        <v/>
      </c>
    </row>
    <row r="3352" spans="5:10" x14ac:dyDescent="0.2">
      <c r="E3352" s="128" t="str">
        <f>IF(ISBLANK(A3352),"",VLOOKUP(A3352,'Tabla de equipos'!$B$3:$D$107,3,FALSE))</f>
        <v/>
      </c>
      <c r="J3352" s="106" t="str">
        <f t="shared" si="52"/>
        <v/>
      </c>
    </row>
    <row r="3353" spans="5:10" x14ac:dyDescent="0.2">
      <c r="E3353" s="128" t="str">
        <f>IF(ISBLANK(A3353),"",VLOOKUP(A3353,'Tabla de equipos'!$B$3:$D$107,3,FALSE))</f>
        <v/>
      </c>
      <c r="J3353" s="106" t="str">
        <f t="shared" si="52"/>
        <v/>
      </c>
    </row>
    <row r="3354" spans="5:10" x14ac:dyDescent="0.2">
      <c r="E3354" s="128" t="str">
        <f>IF(ISBLANK(A3354),"",VLOOKUP(A3354,'Tabla de equipos'!$B$3:$D$107,3,FALSE))</f>
        <v/>
      </c>
      <c r="J3354" s="106" t="str">
        <f t="shared" si="52"/>
        <v/>
      </c>
    </row>
    <row r="3355" spans="5:10" x14ac:dyDescent="0.2">
      <c r="E3355" s="128" t="str">
        <f>IF(ISBLANK(A3355),"",VLOOKUP(A3355,'Tabla de equipos'!$B$3:$D$107,3,FALSE))</f>
        <v/>
      </c>
      <c r="J3355" s="106" t="str">
        <f t="shared" si="52"/>
        <v/>
      </c>
    </row>
    <row r="3356" spans="5:10" x14ac:dyDescent="0.2">
      <c r="E3356" s="128" t="str">
        <f>IF(ISBLANK(A3356),"",VLOOKUP(A3356,'Tabla de equipos'!$B$3:$D$107,3,FALSE))</f>
        <v/>
      </c>
      <c r="J3356" s="106" t="str">
        <f t="shared" si="52"/>
        <v/>
      </c>
    </row>
    <row r="3357" spans="5:10" x14ac:dyDescent="0.2">
      <c r="E3357" s="128" t="str">
        <f>IF(ISBLANK(A3357),"",VLOOKUP(A3357,'Tabla de equipos'!$B$3:$D$107,3,FALSE))</f>
        <v/>
      </c>
      <c r="J3357" s="106" t="str">
        <f t="shared" si="52"/>
        <v/>
      </c>
    </row>
    <row r="3358" spans="5:10" x14ac:dyDescent="0.2">
      <c r="E3358" s="128" t="str">
        <f>IF(ISBLANK(A3358),"",VLOOKUP(A3358,'Tabla de equipos'!$B$3:$D$107,3,FALSE))</f>
        <v/>
      </c>
      <c r="J3358" s="106" t="str">
        <f t="shared" si="52"/>
        <v/>
      </c>
    </row>
    <row r="3359" spans="5:10" x14ac:dyDescent="0.2">
      <c r="E3359" s="128" t="str">
        <f>IF(ISBLANK(A3359),"",VLOOKUP(A3359,'Tabla de equipos'!$B$3:$D$107,3,FALSE))</f>
        <v/>
      </c>
      <c r="J3359" s="106" t="str">
        <f t="shared" si="52"/>
        <v/>
      </c>
    </row>
    <row r="3360" spans="5:10" x14ac:dyDescent="0.2">
      <c r="E3360" s="128" t="str">
        <f>IF(ISBLANK(A3360),"",VLOOKUP(A3360,'Tabla de equipos'!$B$3:$D$107,3,FALSE))</f>
        <v/>
      </c>
      <c r="J3360" s="106" t="str">
        <f t="shared" si="52"/>
        <v/>
      </c>
    </row>
    <row r="3361" spans="5:10" x14ac:dyDescent="0.2">
      <c r="E3361" s="128" t="str">
        <f>IF(ISBLANK(A3361),"",VLOOKUP(A3361,'Tabla de equipos'!$B$3:$D$107,3,FALSE))</f>
        <v/>
      </c>
      <c r="J3361" s="106" t="str">
        <f t="shared" si="52"/>
        <v/>
      </c>
    </row>
    <row r="3362" spans="5:10" x14ac:dyDescent="0.2">
      <c r="E3362" s="128" t="str">
        <f>IF(ISBLANK(A3362),"",VLOOKUP(A3362,'Tabla de equipos'!$B$3:$D$107,3,FALSE))</f>
        <v/>
      </c>
      <c r="J3362" s="106" t="str">
        <f t="shared" si="52"/>
        <v/>
      </c>
    </row>
    <row r="3363" spans="5:10" x14ac:dyDescent="0.2">
      <c r="E3363" s="128" t="str">
        <f>IF(ISBLANK(A3363),"",VLOOKUP(A3363,'Tabla de equipos'!$B$3:$D$107,3,FALSE))</f>
        <v/>
      </c>
      <c r="J3363" s="106" t="str">
        <f t="shared" si="52"/>
        <v/>
      </c>
    </row>
    <row r="3364" spans="5:10" x14ac:dyDescent="0.2">
      <c r="E3364" s="128" t="str">
        <f>IF(ISBLANK(A3364),"",VLOOKUP(A3364,'Tabla de equipos'!$B$3:$D$107,3,FALSE))</f>
        <v/>
      </c>
      <c r="J3364" s="106" t="str">
        <f t="shared" si="52"/>
        <v/>
      </c>
    </row>
    <row r="3365" spans="5:10" x14ac:dyDescent="0.2">
      <c r="E3365" s="128" t="str">
        <f>IF(ISBLANK(A3365),"",VLOOKUP(A3365,'Tabla de equipos'!$B$3:$D$107,3,FALSE))</f>
        <v/>
      </c>
      <c r="J3365" s="106" t="str">
        <f t="shared" si="52"/>
        <v/>
      </c>
    </row>
    <row r="3366" spans="5:10" x14ac:dyDescent="0.2">
      <c r="E3366" s="128" t="str">
        <f>IF(ISBLANK(A3366),"",VLOOKUP(A3366,'Tabla de equipos'!$B$3:$D$107,3,FALSE))</f>
        <v/>
      </c>
      <c r="J3366" s="106" t="str">
        <f t="shared" si="52"/>
        <v/>
      </c>
    </row>
    <row r="3367" spans="5:10" x14ac:dyDescent="0.2">
      <c r="E3367" s="128" t="str">
        <f>IF(ISBLANK(A3367),"",VLOOKUP(A3367,'Tabla de equipos'!$B$3:$D$107,3,FALSE))</f>
        <v/>
      </c>
      <c r="J3367" s="106" t="str">
        <f t="shared" si="52"/>
        <v/>
      </c>
    </row>
    <row r="3368" spans="5:10" x14ac:dyDescent="0.2">
      <c r="E3368" s="128" t="str">
        <f>IF(ISBLANK(A3368),"",VLOOKUP(A3368,'Tabla de equipos'!$B$3:$D$107,3,FALSE))</f>
        <v/>
      </c>
      <c r="J3368" s="106" t="str">
        <f t="shared" si="52"/>
        <v/>
      </c>
    </row>
    <row r="3369" spans="5:10" x14ac:dyDescent="0.2">
      <c r="E3369" s="128" t="str">
        <f>IF(ISBLANK(A3369),"",VLOOKUP(A3369,'Tabla de equipos'!$B$3:$D$107,3,FALSE))</f>
        <v/>
      </c>
      <c r="J3369" s="106" t="str">
        <f t="shared" si="52"/>
        <v/>
      </c>
    </row>
    <row r="3370" spans="5:10" x14ac:dyDescent="0.2">
      <c r="E3370" s="128" t="str">
        <f>IF(ISBLANK(A3370),"",VLOOKUP(A3370,'Tabla de equipos'!$B$3:$D$107,3,FALSE))</f>
        <v/>
      </c>
      <c r="J3370" s="106" t="str">
        <f t="shared" si="52"/>
        <v/>
      </c>
    </row>
    <row r="3371" spans="5:10" x14ac:dyDescent="0.2">
      <c r="E3371" s="128" t="str">
        <f>IF(ISBLANK(A3371),"",VLOOKUP(A3371,'Tabla de equipos'!$B$3:$D$107,3,FALSE))</f>
        <v/>
      </c>
      <c r="J3371" s="106" t="str">
        <f t="shared" si="52"/>
        <v/>
      </c>
    </row>
    <row r="3372" spans="5:10" x14ac:dyDescent="0.2">
      <c r="E3372" s="128" t="str">
        <f>IF(ISBLANK(A3372),"",VLOOKUP(A3372,'Tabla de equipos'!$B$3:$D$107,3,FALSE))</f>
        <v/>
      </c>
      <c r="J3372" s="106" t="str">
        <f t="shared" si="52"/>
        <v/>
      </c>
    </row>
    <row r="3373" spans="5:10" x14ac:dyDescent="0.2">
      <c r="E3373" s="128" t="str">
        <f>IF(ISBLANK(A3373),"",VLOOKUP(A3373,'Tabla de equipos'!$B$3:$D$107,3,FALSE))</f>
        <v/>
      </c>
      <c r="J3373" s="106" t="str">
        <f t="shared" si="52"/>
        <v/>
      </c>
    </row>
    <row r="3374" spans="5:10" x14ac:dyDescent="0.2">
      <c r="E3374" s="128" t="str">
        <f>IF(ISBLANK(A3374),"",VLOOKUP(A3374,'Tabla de equipos'!$B$3:$D$107,3,FALSE))</f>
        <v/>
      </c>
      <c r="J3374" s="106" t="str">
        <f t="shared" si="52"/>
        <v/>
      </c>
    </row>
    <row r="3375" spans="5:10" x14ac:dyDescent="0.2">
      <c r="E3375" s="128" t="str">
        <f>IF(ISBLANK(A3375),"",VLOOKUP(A3375,'Tabla de equipos'!$B$3:$D$107,3,FALSE))</f>
        <v/>
      </c>
      <c r="J3375" s="106" t="str">
        <f t="shared" si="52"/>
        <v/>
      </c>
    </row>
    <row r="3376" spans="5:10" x14ac:dyDescent="0.2">
      <c r="E3376" s="128" t="str">
        <f>IF(ISBLANK(A3376),"",VLOOKUP(A3376,'Tabla de equipos'!$B$3:$D$107,3,FALSE))</f>
        <v/>
      </c>
      <c r="J3376" s="106" t="str">
        <f t="shared" si="52"/>
        <v/>
      </c>
    </row>
    <row r="3377" spans="5:10" x14ac:dyDescent="0.2">
      <c r="E3377" s="128" t="str">
        <f>IF(ISBLANK(A3377),"",VLOOKUP(A3377,'Tabla de equipos'!$B$3:$D$107,3,FALSE))</f>
        <v/>
      </c>
      <c r="J3377" s="106" t="str">
        <f t="shared" si="52"/>
        <v/>
      </c>
    </row>
    <row r="3378" spans="5:10" x14ac:dyDescent="0.2">
      <c r="E3378" s="128" t="str">
        <f>IF(ISBLANK(A3378),"",VLOOKUP(A3378,'Tabla de equipos'!$B$3:$D$107,3,FALSE))</f>
        <v/>
      </c>
      <c r="J3378" s="106" t="str">
        <f t="shared" si="52"/>
        <v/>
      </c>
    </row>
    <row r="3379" spans="5:10" x14ac:dyDescent="0.2">
      <c r="E3379" s="128" t="str">
        <f>IF(ISBLANK(A3379),"",VLOOKUP(A3379,'Tabla de equipos'!$B$3:$D$107,3,FALSE))</f>
        <v/>
      </c>
      <c r="J3379" s="106" t="str">
        <f t="shared" si="52"/>
        <v/>
      </c>
    </row>
    <row r="3380" spans="5:10" x14ac:dyDescent="0.2">
      <c r="E3380" s="128" t="str">
        <f>IF(ISBLANK(A3380),"",VLOOKUP(A3380,'Tabla de equipos'!$B$3:$D$107,3,FALSE))</f>
        <v/>
      </c>
      <c r="J3380" s="106" t="str">
        <f t="shared" si="52"/>
        <v/>
      </c>
    </row>
    <row r="3381" spans="5:10" x14ac:dyDescent="0.2">
      <c r="E3381" s="128" t="str">
        <f>IF(ISBLANK(A3381),"",VLOOKUP(A3381,'Tabla de equipos'!$B$3:$D$107,3,FALSE))</f>
        <v/>
      </c>
      <c r="J3381" s="106" t="str">
        <f t="shared" si="52"/>
        <v/>
      </c>
    </row>
    <row r="3382" spans="5:10" x14ac:dyDescent="0.2">
      <c r="E3382" s="128" t="str">
        <f>IF(ISBLANK(A3382),"",VLOOKUP(A3382,'Tabla de equipos'!$B$3:$D$107,3,FALSE))</f>
        <v/>
      </c>
      <c r="J3382" s="106" t="str">
        <f t="shared" si="52"/>
        <v/>
      </c>
    </row>
    <row r="3383" spans="5:10" x14ac:dyDescent="0.2">
      <c r="E3383" s="128" t="str">
        <f>IF(ISBLANK(A3383),"",VLOOKUP(A3383,'Tabla de equipos'!$B$3:$D$107,3,FALSE))</f>
        <v/>
      </c>
      <c r="J3383" s="106" t="str">
        <f t="shared" si="52"/>
        <v/>
      </c>
    </row>
    <row r="3384" spans="5:10" x14ac:dyDescent="0.2">
      <c r="E3384" s="128" t="str">
        <f>IF(ISBLANK(A3384),"",VLOOKUP(A3384,'Tabla de equipos'!$B$3:$D$107,3,FALSE))</f>
        <v/>
      </c>
      <c r="J3384" s="106" t="str">
        <f t="shared" si="52"/>
        <v/>
      </c>
    </row>
    <row r="3385" spans="5:10" x14ac:dyDescent="0.2">
      <c r="E3385" s="128" t="str">
        <f>IF(ISBLANK(A3385),"",VLOOKUP(A3385,'Tabla de equipos'!$B$3:$D$107,3,FALSE))</f>
        <v/>
      </c>
      <c r="J3385" s="106" t="str">
        <f t="shared" si="52"/>
        <v/>
      </c>
    </row>
    <row r="3386" spans="5:10" x14ac:dyDescent="0.2">
      <c r="E3386" s="128" t="str">
        <f>IF(ISBLANK(A3386),"",VLOOKUP(A3386,'Tabla de equipos'!$B$3:$D$107,3,FALSE))</f>
        <v/>
      </c>
      <c r="J3386" s="106" t="str">
        <f t="shared" si="52"/>
        <v/>
      </c>
    </row>
    <row r="3387" spans="5:10" x14ac:dyDescent="0.2">
      <c r="E3387" s="128" t="str">
        <f>IF(ISBLANK(A3387),"",VLOOKUP(A3387,'Tabla de equipos'!$B$3:$D$107,3,FALSE))</f>
        <v/>
      </c>
      <c r="J3387" s="106" t="str">
        <f t="shared" si="52"/>
        <v/>
      </c>
    </row>
    <row r="3388" spans="5:10" x14ac:dyDescent="0.2">
      <c r="E3388" s="128" t="str">
        <f>IF(ISBLANK(A3388),"",VLOOKUP(A3388,'Tabla de equipos'!$B$3:$D$107,3,FALSE))</f>
        <v/>
      </c>
      <c r="J3388" s="106" t="str">
        <f t="shared" si="52"/>
        <v/>
      </c>
    </row>
    <row r="3389" spans="5:10" x14ac:dyDescent="0.2">
      <c r="E3389" s="128" t="str">
        <f>IF(ISBLANK(A3389),"",VLOOKUP(A3389,'Tabla de equipos'!$B$3:$D$107,3,FALSE))</f>
        <v/>
      </c>
      <c r="J3389" s="106" t="str">
        <f t="shared" si="52"/>
        <v/>
      </c>
    </row>
    <row r="3390" spans="5:10" x14ac:dyDescent="0.2">
      <c r="E3390" s="128" t="str">
        <f>IF(ISBLANK(A3390),"",VLOOKUP(A3390,'Tabla de equipos'!$B$3:$D$107,3,FALSE))</f>
        <v/>
      </c>
      <c r="J3390" s="106" t="str">
        <f t="shared" si="52"/>
        <v/>
      </c>
    </row>
    <row r="3391" spans="5:10" x14ac:dyDescent="0.2">
      <c r="E3391" s="128" t="str">
        <f>IF(ISBLANK(A3391),"",VLOOKUP(A3391,'Tabla de equipos'!$B$3:$D$107,3,FALSE))</f>
        <v/>
      </c>
      <c r="J3391" s="106" t="str">
        <f t="shared" si="52"/>
        <v/>
      </c>
    </row>
    <row r="3392" spans="5:10" x14ac:dyDescent="0.2">
      <c r="E3392" s="128" t="str">
        <f>IF(ISBLANK(A3392),"",VLOOKUP(A3392,'Tabla de equipos'!$B$3:$D$107,3,FALSE))</f>
        <v/>
      </c>
      <c r="J3392" s="106" t="str">
        <f t="shared" si="52"/>
        <v/>
      </c>
    </row>
    <row r="3393" spans="5:10" x14ac:dyDescent="0.2">
      <c r="E3393" s="128" t="str">
        <f>IF(ISBLANK(A3393),"",VLOOKUP(A3393,'Tabla de equipos'!$B$3:$D$107,3,FALSE))</f>
        <v/>
      </c>
      <c r="J3393" s="106" t="str">
        <f t="shared" si="52"/>
        <v/>
      </c>
    </row>
    <row r="3394" spans="5:10" x14ac:dyDescent="0.2">
      <c r="E3394" s="128" t="str">
        <f>IF(ISBLANK(A3394),"",VLOOKUP(A3394,'Tabla de equipos'!$B$3:$D$107,3,FALSE))</f>
        <v/>
      </c>
      <c r="J3394" s="106" t="str">
        <f t="shared" si="52"/>
        <v/>
      </c>
    </row>
    <row r="3395" spans="5:10" x14ac:dyDescent="0.2">
      <c r="E3395" s="128" t="str">
        <f>IF(ISBLANK(A3395),"",VLOOKUP(A3395,'Tabla de equipos'!$B$3:$D$107,3,FALSE))</f>
        <v/>
      </c>
      <c r="J3395" s="106" t="str">
        <f t="shared" si="52"/>
        <v/>
      </c>
    </row>
    <row r="3396" spans="5:10" x14ac:dyDescent="0.2">
      <c r="E3396" s="128" t="str">
        <f>IF(ISBLANK(A3396),"",VLOOKUP(A3396,'Tabla de equipos'!$B$3:$D$107,3,FALSE))</f>
        <v/>
      </c>
      <c r="J3396" s="106" t="str">
        <f t="shared" si="52"/>
        <v/>
      </c>
    </row>
    <row r="3397" spans="5:10" x14ac:dyDescent="0.2">
      <c r="E3397" s="128" t="str">
        <f>IF(ISBLANK(A3397),"",VLOOKUP(A3397,'Tabla de equipos'!$B$3:$D$107,3,FALSE))</f>
        <v/>
      </c>
      <c r="J3397" s="106" t="str">
        <f t="shared" ref="J3397:J3460" si="53">IF(AND(A3397="",G3397=0),"",IF(AND(G3397&gt;0,A3397=""),"Falta elegir equipo/producto",IF(AND(A3397&lt;&gt;"",G3397=""),"falta incluir unidades",IF(AND(A3397&lt;&gt;"",G3397&gt;0,B3397=""),"Falta incluir Tipo de Exceptuación",IF(AND(A3397&lt;&gt;"",B3397&lt;&gt;"",C3397="",G3397&gt;0),"Falta Incluir Nombre del Beneficiario","No olvidar adjuntar factura de la exceptuación")))))</f>
        <v/>
      </c>
    </row>
    <row r="3398" spans="5:10" x14ac:dyDescent="0.2">
      <c r="E3398" s="128" t="str">
        <f>IF(ISBLANK(A3398),"",VLOOKUP(A3398,'Tabla de equipos'!$B$3:$D$107,3,FALSE))</f>
        <v/>
      </c>
      <c r="J3398" s="106" t="str">
        <f t="shared" si="53"/>
        <v/>
      </c>
    </row>
    <row r="3399" spans="5:10" x14ac:dyDescent="0.2">
      <c r="E3399" s="128" t="str">
        <f>IF(ISBLANK(A3399),"",VLOOKUP(A3399,'Tabla de equipos'!$B$3:$D$107,3,FALSE))</f>
        <v/>
      </c>
      <c r="J3399" s="106" t="str">
        <f t="shared" si="53"/>
        <v/>
      </c>
    </row>
    <row r="3400" spans="5:10" x14ac:dyDescent="0.2">
      <c r="E3400" s="128" t="str">
        <f>IF(ISBLANK(A3400),"",VLOOKUP(A3400,'Tabla de equipos'!$B$3:$D$107,3,FALSE))</f>
        <v/>
      </c>
      <c r="J3400" s="106" t="str">
        <f t="shared" si="53"/>
        <v/>
      </c>
    </row>
    <row r="3401" spans="5:10" x14ac:dyDescent="0.2">
      <c r="E3401" s="128" t="str">
        <f>IF(ISBLANK(A3401),"",VLOOKUP(A3401,'Tabla de equipos'!$B$3:$D$107,3,FALSE))</f>
        <v/>
      </c>
      <c r="J3401" s="106" t="str">
        <f t="shared" si="53"/>
        <v/>
      </c>
    </row>
    <row r="3402" spans="5:10" x14ac:dyDescent="0.2">
      <c r="E3402" s="128" t="str">
        <f>IF(ISBLANK(A3402),"",VLOOKUP(A3402,'Tabla de equipos'!$B$3:$D$107,3,FALSE))</f>
        <v/>
      </c>
      <c r="J3402" s="106" t="str">
        <f t="shared" si="53"/>
        <v/>
      </c>
    </row>
    <row r="3403" spans="5:10" x14ac:dyDescent="0.2">
      <c r="E3403" s="128" t="str">
        <f>IF(ISBLANK(A3403),"",VLOOKUP(A3403,'Tabla de equipos'!$B$3:$D$107,3,FALSE))</f>
        <v/>
      </c>
      <c r="J3403" s="106" t="str">
        <f t="shared" si="53"/>
        <v/>
      </c>
    </row>
    <row r="3404" spans="5:10" x14ac:dyDescent="0.2">
      <c r="E3404" s="128" t="str">
        <f>IF(ISBLANK(A3404),"",VLOOKUP(A3404,'Tabla de equipos'!$B$3:$D$107,3,FALSE))</f>
        <v/>
      </c>
      <c r="J3404" s="106" t="str">
        <f t="shared" si="53"/>
        <v/>
      </c>
    </row>
    <row r="3405" spans="5:10" x14ac:dyDescent="0.2">
      <c r="E3405" s="128" t="str">
        <f>IF(ISBLANK(A3405),"",VLOOKUP(A3405,'Tabla de equipos'!$B$3:$D$107,3,FALSE))</f>
        <v/>
      </c>
      <c r="J3405" s="106" t="str">
        <f t="shared" si="53"/>
        <v/>
      </c>
    </row>
    <row r="3406" spans="5:10" x14ac:dyDescent="0.2">
      <c r="E3406" s="128" t="str">
        <f>IF(ISBLANK(A3406),"",VLOOKUP(A3406,'Tabla de equipos'!$B$3:$D$107,3,FALSE))</f>
        <v/>
      </c>
      <c r="J3406" s="106" t="str">
        <f t="shared" si="53"/>
        <v/>
      </c>
    </row>
    <row r="3407" spans="5:10" x14ac:dyDescent="0.2">
      <c r="E3407" s="128" t="str">
        <f>IF(ISBLANK(A3407),"",VLOOKUP(A3407,'Tabla de equipos'!$B$3:$D$107,3,FALSE))</f>
        <v/>
      </c>
      <c r="J3407" s="106" t="str">
        <f t="shared" si="53"/>
        <v/>
      </c>
    </row>
    <row r="3408" spans="5:10" x14ac:dyDescent="0.2">
      <c r="E3408" s="128" t="str">
        <f>IF(ISBLANK(A3408),"",VLOOKUP(A3408,'Tabla de equipos'!$B$3:$D$107,3,FALSE))</f>
        <v/>
      </c>
      <c r="J3408" s="106" t="str">
        <f t="shared" si="53"/>
        <v/>
      </c>
    </row>
    <row r="3409" spans="5:10" x14ac:dyDescent="0.2">
      <c r="E3409" s="128" t="str">
        <f>IF(ISBLANK(A3409),"",VLOOKUP(A3409,'Tabla de equipos'!$B$3:$D$107,3,FALSE))</f>
        <v/>
      </c>
      <c r="J3409" s="106" t="str">
        <f t="shared" si="53"/>
        <v/>
      </c>
    </row>
    <row r="3410" spans="5:10" x14ac:dyDescent="0.2">
      <c r="E3410" s="128" t="str">
        <f>IF(ISBLANK(A3410),"",VLOOKUP(A3410,'Tabla de equipos'!$B$3:$D$107,3,FALSE))</f>
        <v/>
      </c>
      <c r="J3410" s="106" t="str">
        <f t="shared" si="53"/>
        <v/>
      </c>
    </row>
    <row r="3411" spans="5:10" x14ac:dyDescent="0.2">
      <c r="E3411" s="128" t="str">
        <f>IF(ISBLANK(A3411),"",VLOOKUP(A3411,'Tabla de equipos'!$B$3:$D$107,3,FALSE))</f>
        <v/>
      </c>
      <c r="J3411" s="106" t="str">
        <f t="shared" si="53"/>
        <v/>
      </c>
    </row>
    <row r="3412" spans="5:10" x14ac:dyDescent="0.2">
      <c r="E3412" s="128" t="str">
        <f>IF(ISBLANK(A3412),"",VLOOKUP(A3412,'Tabla de equipos'!$B$3:$D$107,3,FALSE))</f>
        <v/>
      </c>
      <c r="J3412" s="106" t="str">
        <f t="shared" si="53"/>
        <v/>
      </c>
    </row>
    <row r="3413" spans="5:10" x14ac:dyDescent="0.2">
      <c r="E3413" s="128" t="str">
        <f>IF(ISBLANK(A3413),"",VLOOKUP(A3413,'Tabla de equipos'!$B$3:$D$107,3,FALSE))</f>
        <v/>
      </c>
      <c r="J3413" s="106" t="str">
        <f t="shared" si="53"/>
        <v/>
      </c>
    </row>
    <row r="3414" spans="5:10" x14ac:dyDescent="0.2">
      <c r="E3414" s="128" t="str">
        <f>IF(ISBLANK(A3414),"",VLOOKUP(A3414,'Tabla de equipos'!$B$3:$D$107,3,FALSE))</f>
        <v/>
      </c>
      <c r="J3414" s="106" t="str">
        <f t="shared" si="53"/>
        <v/>
      </c>
    </row>
    <row r="3415" spans="5:10" x14ac:dyDescent="0.2">
      <c r="E3415" s="128" t="str">
        <f>IF(ISBLANK(A3415),"",VLOOKUP(A3415,'Tabla de equipos'!$B$3:$D$107,3,FALSE))</f>
        <v/>
      </c>
      <c r="J3415" s="106" t="str">
        <f t="shared" si="53"/>
        <v/>
      </c>
    </row>
    <row r="3416" spans="5:10" x14ac:dyDescent="0.2">
      <c r="E3416" s="128" t="str">
        <f>IF(ISBLANK(A3416),"",VLOOKUP(A3416,'Tabla de equipos'!$B$3:$D$107,3,FALSE))</f>
        <v/>
      </c>
      <c r="J3416" s="106" t="str">
        <f t="shared" si="53"/>
        <v/>
      </c>
    </row>
    <row r="3417" spans="5:10" x14ac:dyDescent="0.2">
      <c r="E3417" s="128" t="str">
        <f>IF(ISBLANK(A3417),"",VLOOKUP(A3417,'Tabla de equipos'!$B$3:$D$107,3,FALSE))</f>
        <v/>
      </c>
      <c r="J3417" s="106" t="str">
        <f t="shared" si="53"/>
        <v/>
      </c>
    </row>
    <row r="3418" spans="5:10" x14ac:dyDescent="0.2">
      <c r="E3418" s="128" t="str">
        <f>IF(ISBLANK(A3418),"",VLOOKUP(A3418,'Tabla de equipos'!$B$3:$D$107,3,FALSE))</f>
        <v/>
      </c>
      <c r="J3418" s="106" t="str">
        <f t="shared" si="53"/>
        <v/>
      </c>
    </row>
    <row r="3419" spans="5:10" x14ac:dyDescent="0.2">
      <c r="E3419" s="128" t="str">
        <f>IF(ISBLANK(A3419),"",VLOOKUP(A3419,'Tabla de equipos'!$B$3:$D$107,3,FALSE))</f>
        <v/>
      </c>
      <c r="J3419" s="106" t="str">
        <f t="shared" si="53"/>
        <v/>
      </c>
    </row>
    <row r="3420" spans="5:10" x14ac:dyDescent="0.2">
      <c r="E3420" s="128" t="str">
        <f>IF(ISBLANK(A3420),"",VLOOKUP(A3420,'Tabla de equipos'!$B$3:$D$107,3,FALSE))</f>
        <v/>
      </c>
      <c r="J3420" s="106" t="str">
        <f t="shared" si="53"/>
        <v/>
      </c>
    </row>
    <row r="3421" spans="5:10" x14ac:dyDescent="0.2">
      <c r="E3421" s="128" t="str">
        <f>IF(ISBLANK(A3421),"",VLOOKUP(A3421,'Tabla de equipos'!$B$3:$D$107,3,FALSE))</f>
        <v/>
      </c>
      <c r="J3421" s="106" t="str">
        <f t="shared" si="53"/>
        <v/>
      </c>
    </row>
    <row r="3422" spans="5:10" x14ac:dyDescent="0.2">
      <c r="E3422" s="128" t="str">
        <f>IF(ISBLANK(A3422),"",VLOOKUP(A3422,'Tabla de equipos'!$B$3:$D$107,3,FALSE))</f>
        <v/>
      </c>
      <c r="J3422" s="106" t="str">
        <f t="shared" si="53"/>
        <v/>
      </c>
    </row>
    <row r="3423" spans="5:10" x14ac:dyDescent="0.2">
      <c r="E3423" s="128" t="str">
        <f>IF(ISBLANK(A3423),"",VLOOKUP(A3423,'Tabla de equipos'!$B$3:$D$107,3,FALSE))</f>
        <v/>
      </c>
      <c r="J3423" s="106" t="str">
        <f t="shared" si="53"/>
        <v/>
      </c>
    </row>
    <row r="3424" spans="5:10" x14ac:dyDescent="0.2">
      <c r="E3424" s="128" t="str">
        <f>IF(ISBLANK(A3424),"",VLOOKUP(A3424,'Tabla de equipos'!$B$3:$D$107,3,FALSE))</f>
        <v/>
      </c>
      <c r="J3424" s="106" t="str">
        <f t="shared" si="53"/>
        <v/>
      </c>
    </row>
    <row r="3425" spans="5:10" x14ac:dyDescent="0.2">
      <c r="E3425" s="128" t="str">
        <f>IF(ISBLANK(A3425),"",VLOOKUP(A3425,'Tabla de equipos'!$B$3:$D$107,3,FALSE))</f>
        <v/>
      </c>
      <c r="J3425" s="106" t="str">
        <f t="shared" si="53"/>
        <v/>
      </c>
    </row>
    <row r="3426" spans="5:10" x14ac:dyDescent="0.2">
      <c r="E3426" s="128" t="str">
        <f>IF(ISBLANK(A3426),"",VLOOKUP(A3426,'Tabla de equipos'!$B$3:$D$107,3,FALSE))</f>
        <v/>
      </c>
      <c r="J3426" s="106" t="str">
        <f t="shared" si="53"/>
        <v/>
      </c>
    </row>
    <row r="3427" spans="5:10" x14ac:dyDescent="0.2">
      <c r="E3427" s="128" t="str">
        <f>IF(ISBLANK(A3427),"",VLOOKUP(A3427,'Tabla de equipos'!$B$3:$D$107,3,FALSE))</f>
        <v/>
      </c>
      <c r="J3427" s="106" t="str">
        <f t="shared" si="53"/>
        <v/>
      </c>
    </row>
    <row r="3428" spans="5:10" x14ac:dyDescent="0.2">
      <c r="E3428" s="128" t="str">
        <f>IF(ISBLANK(A3428),"",VLOOKUP(A3428,'Tabla de equipos'!$B$3:$D$107,3,FALSE))</f>
        <v/>
      </c>
      <c r="J3428" s="106" t="str">
        <f t="shared" si="53"/>
        <v/>
      </c>
    </row>
    <row r="3429" spans="5:10" x14ac:dyDescent="0.2">
      <c r="E3429" s="128" t="str">
        <f>IF(ISBLANK(A3429),"",VLOOKUP(A3429,'Tabla de equipos'!$B$3:$D$107,3,FALSE))</f>
        <v/>
      </c>
      <c r="J3429" s="106" t="str">
        <f t="shared" si="53"/>
        <v/>
      </c>
    </row>
    <row r="3430" spans="5:10" x14ac:dyDescent="0.2">
      <c r="E3430" s="128" t="str">
        <f>IF(ISBLANK(A3430),"",VLOOKUP(A3430,'Tabla de equipos'!$B$3:$D$107,3,FALSE))</f>
        <v/>
      </c>
      <c r="J3430" s="106" t="str">
        <f t="shared" si="53"/>
        <v/>
      </c>
    </row>
    <row r="3431" spans="5:10" x14ac:dyDescent="0.2">
      <c r="E3431" s="128" t="str">
        <f>IF(ISBLANK(A3431),"",VLOOKUP(A3431,'Tabla de equipos'!$B$3:$D$107,3,FALSE))</f>
        <v/>
      </c>
      <c r="J3431" s="106" t="str">
        <f t="shared" si="53"/>
        <v/>
      </c>
    </row>
    <row r="3432" spans="5:10" x14ac:dyDescent="0.2">
      <c r="E3432" s="128" t="str">
        <f>IF(ISBLANK(A3432),"",VLOOKUP(A3432,'Tabla de equipos'!$B$3:$D$107,3,FALSE))</f>
        <v/>
      </c>
      <c r="J3432" s="106" t="str">
        <f t="shared" si="53"/>
        <v/>
      </c>
    </row>
    <row r="3433" spans="5:10" x14ac:dyDescent="0.2">
      <c r="E3433" s="128" t="str">
        <f>IF(ISBLANK(A3433),"",VLOOKUP(A3433,'Tabla de equipos'!$B$3:$D$107,3,FALSE))</f>
        <v/>
      </c>
      <c r="J3433" s="106" t="str">
        <f t="shared" si="53"/>
        <v/>
      </c>
    </row>
    <row r="3434" spans="5:10" x14ac:dyDescent="0.2">
      <c r="E3434" s="128" t="str">
        <f>IF(ISBLANK(A3434),"",VLOOKUP(A3434,'Tabla de equipos'!$B$3:$D$107,3,FALSE))</f>
        <v/>
      </c>
      <c r="J3434" s="106" t="str">
        <f t="shared" si="53"/>
        <v/>
      </c>
    </row>
    <row r="3435" spans="5:10" x14ac:dyDescent="0.2">
      <c r="E3435" s="128" t="str">
        <f>IF(ISBLANK(A3435),"",VLOOKUP(A3435,'Tabla de equipos'!$B$3:$D$107,3,FALSE))</f>
        <v/>
      </c>
      <c r="J3435" s="106" t="str">
        <f t="shared" si="53"/>
        <v/>
      </c>
    </row>
    <row r="3436" spans="5:10" x14ac:dyDescent="0.2">
      <c r="E3436" s="128" t="str">
        <f>IF(ISBLANK(A3436),"",VLOOKUP(A3436,'Tabla de equipos'!$B$3:$D$107,3,FALSE))</f>
        <v/>
      </c>
      <c r="J3436" s="106" t="str">
        <f t="shared" si="53"/>
        <v/>
      </c>
    </row>
    <row r="3437" spans="5:10" x14ac:dyDescent="0.2">
      <c r="E3437" s="128" t="str">
        <f>IF(ISBLANK(A3437),"",VLOOKUP(A3437,'Tabla de equipos'!$B$3:$D$107,3,FALSE))</f>
        <v/>
      </c>
      <c r="J3437" s="106" t="str">
        <f t="shared" si="53"/>
        <v/>
      </c>
    </row>
    <row r="3438" spans="5:10" x14ac:dyDescent="0.2">
      <c r="E3438" s="128" t="str">
        <f>IF(ISBLANK(A3438),"",VLOOKUP(A3438,'Tabla de equipos'!$B$3:$D$107,3,FALSE))</f>
        <v/>
      </c>
      <c r="J3438" s="106" t="str">
        <f t="shared" si="53"/>
        <v/>
      </c>
    </row>
    <row r="3439" spans="5:10" x14ac:dyDescent="0.2">
      <c r="E3439" s="128" t="str">
        <f>IF(ISBLANK(A3439),"",VLOOKUP(A3439,'Tabla de equipos'!$B$3:$D$107,3,FALSE))</f>
        <v/>
      </c>
      <c r="J3439" s="106" t="str">
        <f t="shared" si="53"/>
        <v/>
      </c>
    </row>
    <row r="3440" spans="5:10" x14ac:dyDescent="0.2">
      <c r="E3440" s="128" t="str">
        <f>IF(ISBLANK(A3440),"",VLOOKUP(A3440,'Tabla de equipos'!$B$3:$D$107,3,FALSE))</f>
        <v/>
      </c>
      <c r="J3440" s="106" t="str">
        <f t="shared" si="53"/>
        <v/>
      </c>
    </row>
    <row r="3441" spans="5:10" x14ac:dyDescent="0.2">
      <c r="E3441" s="128" t="str">
        <f>IF(ISBLANK(A3441),"",VLOOKUP(A3441,'Tabla de equipos'!$B$3:$D$107,3,FALSE))</f>
        <v/>
      </c>
      <c r="J3441" s="106" t="str">
        <f t="shared" si="53"/>
        <v/>
      </c>
    </row>
    <row r="3442" spans="5:10" x14ac:dyDescent="0.2">
      <c r="E3442" s="128" t="str">
        <f>IF(ISBLANK(A3442),"",VLOOKUP(A3442,'Tabla de equipos'!$B$3:$D$107,3,FALSE))</f>
        <v/>
      </c>
      <c r="J3442" s="106" t="str">
        <f t="shared" si="53"/>
        <v/>
      </c>
    </row>
    <row r="3443" spans="5:10" x14ac:dyDescent="0.2">
      <c r="E3443" s="128" t="str">
        <f>IF(ISBLANK(A3443),"",VLOOKUP(A3443,'Tabla de equipos'!$B$3:$D$107,3,FALSE))</f>
        <v/>
      </c>
      <c r="J3443" s="106" t="str">
        <f t="shared" si="53"/>
        <v/>
      </c>
    </row>
    <row r="3444" spans="5:10" x14ac:dyDescent="0.2">
      <c r="E3444" s="128" t="str">
        <f>IF(ISBLANK(A3444),"",VLOOKUP(A3444,'Tabla de equipos'!$B$3:$D$107,3,FALSE))</f>
        <v/>
      </c>
      <c r="J3444" s="106" t="str">
        <f t="shared" si="53"/>
        <v/>
      </c>
    </row>
    <row r="3445" spans="5:10" x14ac:dyDescent="0.2">
      <c r="E3445" s="128" t="str">
        <f>IF(ISBLANK(A3445),"",VLOOKUP(A3445,'Tabla de equipos'!$B$3:$D$107,3,FALSE))</f>
        <v/>
      </c>
      <c r="J3445" s="106" t="str">
        <f t="shared" si="53"/>
        <v/>
      </c>
    </row>
    <row r="3446" spans="5:10" x14ac:dyDescent="0.2">
      <c r="E3446" s="128" t="str">
        <f>IF(ISBLANK(A3446),"",VLOOKUP(A3446,'Tabla de equipos'!$B$3:$D$107,3,FALSE))</f>
        <v/>
      </c>
      <c r="J3446" s="106" t="str">
        <f t="shared" si="53"/>
        <v/>
      </c>
    </row>
    <row r="3447" spans="5:10" x14ac:dyDescent="0.2">
      <c r="E3447" s="128" t="str">
        <f>IF(ISBLANK(A3447),"",VLOOKUP(A3447,'Tabla de equipos'!$B$3:$D$107,3,FALSE))</f>
        <v/>
      </c>
      <c r="J3447" s="106" t="str">
        <f t="shared" si="53"/>
        <v/>
      </c>
    </row>
    <row r="3448" spans="5:10" x14ac:dyDescent="0.2">
      <c r="E3448" s="128" t="str">
        <f>IF(ISBLANK(A3448),"",VLOOKUP(A3448,'Tabla de equipos'!$B$3:$D$107,3,FALSE))</f>
        <v/>
      </c>
      <c r="J3448" s="106" t="str">
        <f t="shared" si="53"/>
        <v/>
      </c>
    </row>
    <row r="3449" spans="5:10" x14ac:dyDescent="0.2">
      <c r="E3449" s="128" t="str">
        <f>IF(ISBLANK(A3449),"",VLOOKUP(A3449,'Tabla de equipos'!$B$3:$D$107,3,FALSE))</f>
        <v/>
      </c>
      <c r="J3449" s="106" t="str">
        <f t="shared" si="53"/>
        <v/>
      </c>
    </row>
    <row r="3450" spans="5:10" x14ac:dyDescent="0.2">
      <c r="E3450" s="128" t="str">
        <f>IF(ISBLANK(A3450),"",VLOOKUP(A3450,'Tabla de equipos'!$B$3:$D$107,3,FALSE))</f>
        <v/>
      </c>
      <c r="J3450" s="106" t="str">
        <f t="shared" si="53"/>
        <v/>
      </c>
    </row>
    <row r="3451" spans="5:10" x14ac:dyDescent="0.2">
      <c r="E3451" s="128" t="str">
        <f>IF(ISBLANK(A3451),"",VLOOKUP(A3451,'Tabla de equipos'!$B$3:$D$107,3,FALSE))</f>
        <v/>
      </c>
      <c r="J3451" s="106" t="str">
        <f t="shared" si="53"/>
        <v/>
      </c>
    </row>
    <row r="3452" spans="5:10" x14ac:dyDescent="0.2">
      <c r="E3452" s="128" t="str">
        <f>IF(ISBLANK(A3452),"",VLOOKUP(A3452,'Tabla de equipos'!$B$3:$D$107,3,FALSE))</f>
        <v/>
      </c>
      <c r="J3452" s="106" t="str">
        <f t="shared" si="53"/>
        <v/>
      </c>
    </row>
    <row r="3453" spans="5:10" x14ac:dyDescent="0.2">
      <c r="E3453" s="128" t="str">
        <f>IF(ISBLANK(A3453),"",VLOOKUP(A3453,'Tabla de equipos'!$B$3:$D$107,3,FALSE))</f>
        <v/>
      </c>
      <c r="J3453" s="106" t="str">
        <f t="shared" si="53"/>
        <v/>
      </c>
    </row>
    <row r="3454" spans="5:10" x14ac:dyDescent="0.2">
      <c r="E3454" s="128" t="str">
        <f>IF(ISBLANK(A3454),"",VLOOKUP(A3454,'Tabla de equipos'!$B$3:$D$107,3,FALSE))</f>
        <v/>
      </c>
      <c r="J3454" s="106" t="str">
        <f t="shared" si="53"/>
        <v/>
      </c>
    </row>
    <row r="3455" spans="5:10" x14ac:dyDescent="0.2">
      <c r="E3455" s="128" t="str">
        <f>IF(ISBLANK(A3455),"",VLOOKUP(A3455,'Tabla de equipos'!$B$3:$D$107,3,FALSE))</f>
        <v/>
      </c>
      <c r="J3455" s="106" t="str">
        <f t="shared" si="53"/>
        <v/>
      </c>
    </row>
    <row r="3456" spans="5:10" x14ac:dyDescent="0.2">
      <c r="E3456" s="128" t="str">
        <f>IF(ISBLANK(A3456),"",VLOOKUP(A3456,'Tabla de equipos'!$B$3:$D$107,3,FALSE))</f>
        <v/>
      </c>
      <c r="J3456" s="106" t="str">
        <f t="shared" si="53"/>
        <v/>
      </c>
    </row>
    <row r="3457" spans="5:10" x14ac:dyDescent="0.2">
      <c r="E3457" s="128" t="str">
        <f>IF(ISBLANK(A3457),"",VLOOKUP(A3457,'Tabla de equipos'!$B$3:$D$107,3,FALSE))</f>
        <v/>
      </c>
      <c r="J3457" s="106" t="str">
        <f t="shared" si="53"/>
        <v/>
      </c>
    </row>
    <row r="3458" spans="5:10" x14ac:dyDescent="0.2">
      <c r="E3458" s="128" t="str">
        <f>IF(ISBLANK(A3458),"",VLOOKUP(A3458,'Tabla de equipos'!$B$3:$D$107,3,FALSE))</f>
        <v/>
      </c>
      <c r="J3458" s="106" t="str">
        <f t="shared" si="53"/>
        <v/>
      </c>
    </row>
    <row r="3459" spans="5:10" x14ac:dyDescent="0.2">
      <c r="E3459" s="128" t="str">
        <f>IF(ISBLANK(A3459),"",VLOOKUP(A3459,'Tabla de equipos'!$B$3:$D$107,3,FALSE))</f>
        <v/>
      </c>
      <c r="J3459" s="106" t="str">
        <f t="shared" si="53"/>
        <v/>
      </c>
    </row>
    <row r="3460" spans="5:10" x14ac:dyDescent="0.2">
      <c r="E3460" s="128" t="str">
        <f>IF(ISBLANK(A3460),"",VLOOKUP(A3460,'Tabla de equipos'!$B$3:$D$107,3,FALSE))</f>
        <v/>
      </c>
      <c r="J3460" s="106" t="str">
        <f t="shared" si="53"/>
        <v/>
      </c>
    </row>
    <row r="3461" spans="5:10" x14ac:dyDescent="0.2">
      <c r="E3461" s="128" t="str">
        <f>IF(ISBLANK(A3461),"",VLOOKUP(A3461,'Tabla de equipos'!$B$3:$D$107,3,FALSE))</f>
        <v/>
      </c>
      <c r="J3461" s="106" t="str">
        <f t="shared" ref="J3461:J3524" si="54">IF(AND(A3461="",G3461=0),"",IF(AND(G3461&gt;0,A3461=""),"Falta elegir equipo/producto",IF(AND(A3461&lt;&gt;"",G3461=""),"falta incluir unidades",IF(AND(A3461&lt;&gt;"",G3461&gt;0,B3461=""),"Falta incluir Tipo de Exceptuación",IF(AND(A3461&lt;&gt;"",B3461&lt;&gt;"",C3461="",G3461&gt;0),"Falta Incluir Nombre del Beneficiario","No olvidar adjuntar factura de la exceptuación")))))</f>
        <v/>
      </c>
    </row>
    <row r="3462" spans="5:10" x14ac:dyDescent="0.2">
      <c r="E3462" s="128" t="str">
        <f>IF(ISBLANK(A3462),"",VLOOKUP(A3462,'Tabla de equipos'!$B$3:$D$107,3,FALSE))</f>
        <v/>
      </c>
      <c r="J3462" s="106" t="str">
        <f t="shared" si="54"/>
        <v/>
      </c>
    </row>
    <row r="3463" spans="5:10" x14ac:dyDescent="0.2">
      <c r="E3463" s="128" t="str">
        <f>IF(ISBLANK(A3463),"",VLOOKUP(A3463,'Tabla de equipos'!$B$3:$D$107,3,FALSE))</f>
        <v/>
      </c>
      <c r="J3463" s="106" t="str">
        <f t="shared" si="54"/>
        <v/>
      </c>
    </row>
    <row r="3464" spans="5:10" x14ac:dyDescent="0.2">
      <c r="E3464" s="128" t="str">
        <f>IF(ISBLANK(A3464),"",VLOOKUP(A3464,'Tabla de equipos'!$B$3:$D$107,3,FALSE))</f>
        <v/>
      </c>
      <c r="J3464" s="106" t="str">
        <f t="shared" si="54"/>
        <v/>
      </c>
    </row>
    <row r="3465" spans="5:10" x14ac:dyDescent="0.2">
      <c r="E3465" s="128" t="str">
        <f>IF(ISBLANK(A3465),"",VLOOKUP(A3465,'Tabla de equipos'!$B$3:$D$107,3,FALSE))</f>
        <v/>
      </c>
      <c r="J3465" s="106" t="str">
        <f t="shared" si="54"/>
        <v/>
      </c>
    </row>
    <row r="3466" spans="5:10" x14ac:dyDescent="0.2">
      <c r="E3466" s="128" t="str">
        <f>IF(ISBLANK(A3466),"",VLOOKUP(A3466,'Tabla de equipos'!$B$3:$D$107,3,FALSE))</f>
        <v/>
      </c>
      <c r="J3466" s="106" t="str">
        <f t="shared" si="54"/>
        <v/>
      </c>
    </row>
    <row r="3467" spans="5:10" x14ac:dyDescent="0.2">
      <c r="E3467" s="128" t="str">
        <f>IF(ISBLANK(A3467),"",VLOOKUP(A3467,'Tabla de equipos'!$B$3:$D$107,3,FALSE))</f>
        <v/>
      </c>
      <c r="J3467" s="106" t="str">
        <f t="shared" si="54"/>
        <v/>
      </c>
    </row>
    <row r="3468" spans="5:10" x14ac:dyDescent="0.2">
      <c r="E3468" s="128" t="str">
        <f>IF(ISBLANK(A3468),"",VLOOKUP(A3468,'Tabla de equipos'!$B$3:$D$107,3,FALSE))</f>
        <v/>
      </c>
      <c r="J3468" s="106" t="str">
        <f t="shared" si="54"/>
        <v/>
      </c>
    </row>
    <row r="3469" spans="5:10" x14ac:dyDescent="0.2">
      <c r="E3469" s="128" t="str">
        <f>IF(ISBLANK(A3469),"",VLOOKUP(A3469,'Tabla de equipos'!$B$3:$D$107,3,FALSE))</f>
        <v/>
      </c>
      <c r="J3469" s="106" t="str">
        <f t="shared" si="54"/>
        <v/>
      </c>
    </row>
    <row r="3470" spans="5:10" x14ac:dyDescent="0.2">
      <c r="E3470" s="128" t="str">
        <f>IF(ISBLANK(A3470),"",VLOOKUP(A3470,'Tabla de equipos'!$B$3:$D$107,3,FALSE))</f>
        <v/>
      </c>
      <c r="J3470" s="106" t="str">
        <f t="shared" si="54"/>
        <v/>
      </c>
    </row>
    <row r="3471" spans="5:10" x14ac:dyDescent="0.2">
      <c r="E3471" s="128" t="str">
        <f>IF(ISBLANK(A3471),"",VLOOKUP(A3471,'Tabla de equipos'!$B$3:$D$107,3,FALSE))</f>
        <v/>
      </c>
      <c r="J3471" s="106" t="str">
        <f t="shared" si="54"/>
        <v/>
      </c>
    </row>
    <row r="3472" spans="5:10" x14ac:dyDescent="0.2">
      <c r="E3472" s="128" t="str">
        <f>IF(ISBLANK(A3472),"",VLOOKUP(A3472,'Tabla de equipos'!$B$3:$D$107,3,FALSE))</f>
        <v/>
      </c>
      <c r="J3472" s="106" t="str">
        <f t="shared" si="54"/>
        <v/>
      </c>
    </row>
    <row r="3473" spans="5:10" x14ac:dyDescent="0.2">
      <c r="E3473" s="128" t="str">
        <f>IF(ISBLANK(A3473),"",VLOOKUP(A3473,'Tabla de equipos'!$B$3:$D$107,3,FALSE))</f>
        <v/>
      </c>
      <c r="J3473" s="106" t="str">
        <f t="shared" si="54"/>
        <v/>
      </c>
    </row>
    <row r="3474" spans="5:10" x14ac:dyDescent="0.2">
      <c r="E3474" s="128" t="str">
        <f>IF(ISBLANK(A3474),"",VLOOKUP(A3474,'Tabla de equipos'!$B$3:$D$107,3,FALSE))</f>
        <v/>
      </c>
      <c r="J3474" s="106" t="str">
        <f t="shared" si="54"/>
        <v/>
      </c>
    </row>
    <row r="3475" spans="5:10" x14ac:dyDescent="0.2">
      <c r="E3475" s="128" t="str">
        <f>IF(ISBLANK(A3475),"",VLOOKUP(A3475,'Tabla de equipos'!$B$3:$D$107,3,FALSE))</f>
        <v/>
      </c>
      <c r="J3475" s="106" t="str">
        <f t="shared" si="54"/>
        <v/>
      </c>
    </row>
    <row r="3476" spans="5:10" x14ac:dyDescent="0.2">
      <c r="E3476" s="128" t="str">
        <f>IF(ISBLANK(A3476),"",VLOOKUP(A3476,'Tabla de equipos'!$B$3:$D$107,3,FALSE))</f>
        <v/>
      </c>
      <c r="J3476" s="106" t="str">
        <f t="shared" si="54"/>
        <v/>
      </c>
    </row>
    <row r="3477" spans="5:10" x14ac:dyDescent="0.2">
      <c r="E3477" s="128" t="str">
        <f>IF(ISBLANK(A3477),"",VLOOKUP(A3477,'Tabla de equipos'!$B$3:$D$107,3,FALSE))</f>
        <v/>
      </c>
      <c r="J3477" s="106" t="str">
        <f t="shared" si="54"/>
        <v/>
      </c>
    </row>
    <row r="3478" spans="5:10" x14ac:dyDescent="0.2">
      <c r="E3478" s="128" t="str">
        <f>IF(ISBLANK(A3478),"",VLOOKUP(A3478,'Tabla de equipos'!$B$3:$D$107,3,FALSE))</f>
        <v/>
      </c>
      <c r="J3478" s="106" t="str">
        <f t="shared" si="54"/>
        <v/>
      </c>
    </row>
    <row r="3479" spans="5:10" x14ac:dyDescent="0.2">
      <c r="E3479" s="128" t="str">
        <f>IF(ISBLANK(A3479),"",VLOOKUP(A3479,'Tabla de equipos'!$B$3:$D$107,3,FALSE))</f>
        <v/>
      </c>
      <c r="J3479" s="106" t="str">
        <f t="shared" si="54"/>
        <v/>
      </c>
    </row>
    <row r="3480" spans="5:10" x14ac:dyDescent="0.2">
      <c r="E3480" s="128" t="str">
        <f>IF(ISBLANK(A3480),"",VLOOKUP(A3480,'Tabla de equipos'!$B$3:$D$107,3,FALSE))</f>
        <v/>
      </c>
      <c r="J3480" s="106" t="str">
        <f t="shared" si="54"/>
        <v/>
      </c>
    </row>
    <row r="3481" spans="5:10" x14ac:dyDescent="0.2">
      <c r="E3481" s="128" t="str">
        <f>IF(ISBLANK(A3481),"",VLOOKUP(A3481,'Tabla de equipos'!$B$3:$D$107,3,FALSE))</f>
        <v/>
      </c>
      <c r="J3481" s="106" t="str">
        <f t="shared" si="54"/>
        <v/>
      </c>
    </row>
    <row r="3482" spans="5:10" x14ac:dyDescent="0.2">
      <c r="E3482" s="128" t="str">
        <f>IF(ISBLANK(A3482),"",VLOOKUP(A3482,'Tabla de equipos'!$B$3:$D$107,3,FALSE))</f>
        <v/>
      </c>
      <c r="J3482" s="106" t="str">
        <f t="shared" si="54"/>
        <v/>
      </c>
    </row>
    <row r="3483" spans="5:10" x14ac:dyDescent="0.2">
      <c r="E3483" s="128" t="str">
        <f>IF(ISBLANK(A3483),"",VLOOKUP(A3483,'Tabla de equipos'!$B$3:$D$107,3,FALSE))</f>
        <v/>
      </c>
      <c r="J3483" s="106" t="str">
        <f t="shared" si="54"/>
        <v/>
      </c>
    </row>
    <row r="3484" spans="5:10" x14ac:dyDescent="0.2">
      <c r="E3484" s="128" t="str">
        <f>IF(ISBLANK(A3484),"",VLOOKUP(A3484,'Tabla de equipos'!$B$3:$D$107,3,FALSE))</f>
        <v/>
      </c>
      <c r="J3484" s="106" t="str">
        <f t="shared" si="54"/>
        <v/>
      </c>
    </row>
    <row r="3485" spans="5:10" x14ac:dyDescent="0.2">
      <c r="E3485" s="128" t="str">
        <f>IF(ISBLANK(A3485),"",VLOOKUP(A3485,'Tabla de equipos'!$B$3:$D$107,3,FALSE))</f>
        <v/>
      </c>
      <c r="J3485" s="106" t="str">
        <f t="shared" si="54"/>
        <v/>
      </c>
    </row>
    <row r="3486" spans="5:10" x14ac:dyDescent="0.2">
      <c r="E3486" s="128" t="str">
        <f>IF(ISBLANK(A3486),"",VLOOKUP(A3486,'Tabla de equipos'!$B$3:$D$107,3,FALSE))</f>
        <v/>
      </c>
      <c r="J3486" s="106" t="str">
        <f t="shared" si="54"/>
        <v/>
      </c>
    </row>
    <row r="3487" spans="5:10" x14ac:dyDescent="0.2">
      <c r="E3487" s="128" t="str">
        <f>IF(ISBLANK(A3487),"",VLOOKUP(A3487,'Tabla de equipos'!$B$3:$D$107,3,FALSE))</f>
        <v/>
      </c>
      <c r="J3487" s="106" t="str">
        <f t="shared" si="54"/>
        <v/>
      </c>
    </row>
    <row r="3488" spans="5:10" x14ac:dyDescent="0.2">
      <c r="E3488" s="128" t="str">
        <f>IF(ISBLANK(A3488),"",VLOOKUP(A3488,'Tabla de equipos'!$B$3:$D$107,3,FALSE))</f>
        <v/>
      </c>
      <c r="J3488" s="106" t="str">
        <f t="shared" si="54"/>
        <v/>
      </c>
    </row>
    <row r="3489" spans="5:10" x14ac:dyDescent="0.2">
      <c r="E3489" s="128" t="str">
        <f>IF(ISBLANK(A3489),"",VLOOKUP(A3489,'Tabla de equipos'!$B$3:$D$107,3,FALSE))</f>
        <v/>
      </c>
      <c r="J3489" s="106" t="str">
        <f t="shared" si="54"/>
        <v/>
      </c>
    </row>
    <row r="3490" spans="5:10" x14ac:dyDescent="0.2">
      <c r="E3490" s="128" t="str">
        <f>IF(ISBLANK(A3490),"",VLOOKUP(A3490,'Tabla de equipos'!$B$3:$D$107,3,FALSE))</f>
        <v/>
      </c>
      <c r="J3490" s="106" t="str">
        <f t="shared" si="54"/>
        <v/>
      </c>
    </row>
    <row r="3491" spans="5:10" x14ac:dyDescent="0.2">
      <c r="E3491" s="128" t="str">
        <f>IF(ISBLANK(A3491),"",VLOOKUP(A3491,'Tabla de equipos'!$B$3:$D$107,3,FALSE))</f>
        <v/>
      </c>
      <c r="J3491" s="106" t="str">
        <f t="shared" si="54"/>
        <v/>
      </c>
    </row>
    <row r="3492" spans="5:10" x14ac:dyDescent="0.2">
      <c r="E3492" s="128" t="str">
        <f>IF(ISBLANK(A3492),"",VLOOKUP(A3492,'Tabla de equipos'!$B$3:$D$107,3,FALSE))</f>
        <v/>
      </c>
      <c r="J3492" s="106" t="str">
        <f t="shared" si="54"/>
        <v/>
      </c>
    </row>
    <row r="3493" spans="5:10" x14ac:dyDescent="0.2">
      <c r="E3493" s="128" t="str">
        <f>IF(ISBLANK(A3493),"",VLOOKUP(A3493,'Tabla de equipos'!$B$3:$D$107,3,FALSE))</f>
        <v/>
      </c>
      <c r="J3493" s="106" t="str">
        <f t="shared" si="54"/>
        <v/>
      </c>
    </row>
    <row r="3494" spans="5:10" x14ac:dyDescent="0.2">
      <c r="E3494" s="128" t="str">
        <f>IF(ISBLANK(A3494),"",VLOOKUP(A3494,'Tabla de equipos'!$B$3:$D$107,3,FALSE))</f>
        <v/>
      </c>
      <c r="J3494" s="106" t="str">
        <f t="shared" si="54"/>
        <v/>
      </c>
    </row>
    <row r="3495" spans="5:10" x14ac:dyDescent="0.2">
      <c r="E3495" s="128" t="str">
        <f>IF(ISBLANK(A3495),"",VLOOKUP(A3495,'Tabla de equipos'!$B$3:$D$107,3,FALSE))</f>
        <v/>
      </c>
      <c r="J3495" s="106" t="str">
        <f t="shared" si="54"/>
        <v/>
      </c>
    </row>
    <row r="3496" spans="5:10" x14ac:dyDescent="0.2">
      <c r="E3496" s="128" t="str">
        <f>IF(ISBLANK(A3496),"",VLOOKUP(A3496,'Tabla de equipos'!$B$3:$D$107,3,FALSE))</f>
        <v/>
      </c>
      <c r="J3496" s="106" t="str">
        <f t="shared" si="54"/>
        <v/>
      </c>
    </row>
    <row r="3497" spans="5:10" x14ac:dyDescent="0.2">
      <c r="E3497" s="128" t="str">
        <f>IF(ISBLANK(A3497),"",VLOOKUP(A3497,'Tabla de equipos'!$B$3:$D$107,3,FALSE))</f>
        <v/>
      </c>
      <c r="J3497" s="106" t="str">
        <f t="shared" si="54"/>
        <v/>
      </c>
    </row>
    <row r="3498" spans="5:10" x14ac:dyDescent="0.2">
      <c r="E3498" s="128" t="str">
        <f>IF(ISBLANK(A3498),"",VLOOKUP(A3498,'Tabla de equipos'!$B$3:$D$107,3,FALSE))</f>
        <v/>
      </c>
      <c r="J3498" s="106" t="str">
        <f t="shared" si="54"/>
        <v/>
      </c>
    </row>
    <row r="3499" spans="5:10" x14ac:dyDescent="0.2">
      <c r="E3499" s="128" t="str">
        <f>IF(ISBLANK(A3499),"",VLOOKUP(A3499,'Tabla de equipos'!$B$3:$D$107,3,FALSE))</f>
        <v/>
      </c>
      <c r="J3499" s="106" t="str">
        <f t="shared" si="54"/>
        <v/>
      </c>
    </row>
    <row r="3500" spans="5:10" x14ac:dyDescent="0.2">
      <c r="E3500" s="128" t="str">
        <f>IF(ISBLANK(A3500),"",VLOOKUP(A3500,'Tabla de equipos'!$B$3:$D$107,3,FALSE))</f>
        <v/>
      </c>
      <c r="J3500" s="106" t="str">
        <f t="shared" si="54"/>
        <v/>
      </c>
    </row>
    <row r="3501" spans="5:10" x14ac:dyDescent="0.2">
      <c r="E3501" s="128" t="str">
        <f>IF(ISBLANK(A3501),"",VLOOKUP(A3501,'Tabla de equipos'!$B$3:$D$107,3,FALSE))</f>
        <v/>
      </c>
      <c r="J3501" s="106" t="str">
        <f t="shared" si="54"/>
        <v/>
      </c>
    </row>
    <row r="3502" spans="5:10" x14ac:dyDescent="0.2">
      <c r="E3502" s="128" t="str">
        <f>IF(ISBLANK(A3502),"",VLOOKUP(A3502,'Tabla de equipos'!$B$3:$D$107,3,FALSE))</f>
        <v/>
      </c>
      <c r="J3502" s="106" t="str">
        <f t="shared" si="54"/>
        <v/>
      </c>
    </row>
    <row r="3503" spans="5:10" x14ac:dyDescent="0.2">
      <c r="E3503" s="128" t="str">
        <f>IF(ISBLANK(A3503),"",VLOOKUP(A3503,'Tabla de equipos'!$B$3:$D$107,3,FALSE))</f>
        <v/>
      </c>
      <c r="J3503" s="106" t="str">
        <f t="shared" si="54"/>
        <v/>
      </c>
    </row>
    <row r="3504" spans="5:10" x14ac:dyDescent="0.2">
      <c r="E3504" s="128" t="str">
        <f>IF(ISBLANK(A3504),"",VLOOKUP(A3504,'Tabla de equipos'!$B$3:$D$107,3,FALSE))</f>
        <v/>
      </c>
      <c r="J3504" s="106" t="str">
        <f t="shared" si="54"/>
        <v/>
      </c>
    </row>
    <row r="3505" spans="5:10" x14ac:dyDescent="0.2">
      <c r="E3505" s="128" t="str">
        <f>IF(ISBLANK(A3505),"",VLOOKUP(A3505,'Tabla de equipos'!$B$3:$D$107,3,FALSE))</f>
        <v/>
      </c>
      <c r="J3505" s="106" t="str">
        <f t="shared" si="54"/>
        <v/>
      </c>
    </row>
    <row r="3506" spans="5:10" x14ac:dyDescent="0.2">
      <c r="E3506" s="128" t="str">
        <f>IF(ISBLANK(A3506),"",VLOOKUP(A3506,'Tabla de equipos'!$B$3:$D$107,3,FALSE))</f>
        <v/>
      </c>
      <c r="J3506" s="106" t="str">
        <f t="shared" si="54"/>
        <v/>
      </c>
    </row>
    <row r="3507" spans="5:10" x14ac:dyDescent="0.2">
      <c r="E3507" s="128" t="str">
        <f>IF(ISBLANK(A3507),"",VLOOKUP(A3507,'Tabla de equipos'!$B$3:$D$107,3,FALSE))</f>
        <v/>
      </c>
      <c r="J3507" s="106" t="str">
        <f t="shared" si="54"/>
        <v/>
      </c>
    </row>
    <row r="3508" spans="5:10" x14ac:dyDescent="0.2">
      <c r="E3508" s="128" t="str">
        <f>IF(ISBLANK(A3508),"",VLOOKUP(A3508,'Tabla de equipos'!$B$3:$D$107,3,FALSE))</f>
        <v/>
      </c>
      <c r="J3508" s="106" t="str">
        <f t="shared" si="54"/>
        <v/>
      </c>
    </row>
    <row r="3509" spans="5:10" x14ac:dyDescent="0.2">
      <c r="E3509" s="128" t="str">
        <f>IF(ISBLANK(A3509),"",VLOOKUP(A3509,'Tabla de equipos'!$B$3:$D$107,3,FALSE))</f>
        <v/>
      </c>
      <c r="J3509" s="106" t="str">
        <f t="shared" si="54"/>
        <v/>
      </c>
    </row>
    <row r="3510" spans="5:10" x14ac:dyDescent="0.2">
      <c r="E3510" s="128" t="str">
        <f>IF(ISBLANK(A3510),"",VLOOKUP(A3510,'Tabla de equipos'!$B$3:$D$107,3,FALSE))</f>
        <v/>
      </c>
      <c r="J3510" s="106" t="str">
        <f t="shared" si="54"/>
        <v/>
      </c>
    </row>
    <row r="3511" spans="5:10" x14ac:dyDescent="0.2">
      <c r="E3511" s="128" t="str">
        <f>IF(ISBLANK(A3511),"",VLOOKUP(A3511,'Tabla de equipos'!$B$3:$D$107,3,FALSE))</f>
        <v/>
      </c>
      <c r="J3511" s="106" t="str">
        <f t="shared" si="54"/>
        <v/>
      </c>
    </row>
    <row r="3512" spans="5:10" x14ac:dyDescent="0.2">
      <c r="E3512" s="128" t="str">
        <f>IF(ISBLANK(A3512),"",VLOOKUP(A3512,'Tabla de equipos'!$B$3:$D$107,3,FALSE))</f>
        <v/>
      </c>
      <c r="J3512" s="106" t="str">
        <f t="shared" si="54"/>
        <v/>
      </c>
    </row>
    <row r="3513" spans="5:10" x14ac:dyDescent="0.2">
      <c r="E3513" s="128" t="str">
        <f>IF(ISBLANK(A3513),"",VLOOKUP(A3513,'Tabla de equipos'!$B$3:$D$107,3,FALSE))</f>
        <v/>
      </c>
      <c r="J3513" s="106" t="str">
        <f t="shared" si="54"/>
        <v/>
      </c>
    </row>
    <row r="3514" spans="5:10" x14ac:dyDescent="0.2">
      <c r="E3514" s="128" t="str">
        <f>IF(ISBLANK(A3514),"",VLOOKUP(A3514,'Tabla de equipos'!$B$3:$D$107,3,FALSE))</f>
        <v/>
      </c>
      <c r="J3514" s="106" t="str">
        <f t="shared" si="54"/>
        <v/>
      </c>
    </row>
    <row r="3515" spans="5:10" x14ac:dyDescent="0.2">
      <c r="E3515" s="128" t="str">
        <f>IF(ISBLANK(A3515),"",VLOOKUP(A3515,'Tabla de equipos'!$B$3:$D$107,3,FALSE))</f>
        <v/>
      </c>
      <c r="J3515" s="106" t="str">
        <f t="shared" si="54"/>
        <v/>
      </c>
    </row>
    <row r="3516" spans="5:10" x14ac:dyDescent="0.2">
      <c r="E3516" s="128" t="str">
        <f>IF(ISBLANK(A3516),"",VLOOKUP(A3516,'Tabla de equipos'!$B$3:$D$107,3,FALSE))</f>
        <v/>
      </c>
      <c r="J3516" s="106" t="str">
        <f t="shared" si="54"/>
        <v/>
      </c>
    </row>
    <row r="3517" spans="5:10" x14ac:dyDescent="0.2">
      <c r="E3517" s="128" t="str">
        <f>IF(ISBLANK(A3517),"",VLOOKUP(A3517,'Tabla de equipos'!$B$3:$D$107,3,FALSE))</f>
        <v/>
      </c>
      <c r="J3517" s="106" t="str">
        <f t="shared" si="54"/>
        <v/>
      </c>
    </row>
    <row r="3518" spans="5:10" x14ac:dyDescent="0.2">
      <c r="E3518" s="128" t="str">
        <f>IF(ISBLANK(A3518),"",VLOOKUP(A3518,'Tabla de equipos'!$B$3:$D$107,3,FALSE))</f>
        <v/>
      </c>
      <c r="J3518" s="106" t="str">
        <f t="shared" si="54"/>
        <v/>
      </c>
    </row>
    <row r="3519" spans="5:10" x14ac:dyDescent="0.2">
      <c r="E3519" s="128" t="str">
        <f>IF(ISBLANK(A3519),"",VLOOKUP(A3519,'Tabla de equipos'!$B$3:$D$107,3,FALSE))</f>
        <v/>
      </c>
      <c r="J3519" s="106" t="str">
        <f t="shared" si="54"/>
        <v/>
      </c>
    </row>
    <row r="3520" spans="5:10" x14ac:dyDescent="0.2">
      <c r="E3520" s="128" t="str">
        <f>IF(ISBLANK(A3520),"",VLOOKUP(A3520,'Tabla de equipos'!$B$3:$D$107,3,FALSE))</f>
        <v/>
      </c>
      <c r="J3520" s="106" t="str">
        <f t="shared" si="54"/>
        <v/>
      </c>
    </row>
    <row r="3521" spans="5:10" x14ac:dyDescent="0.2">
      <c r="E3521" s="128" t="str">
        <f>IF(ISBLANK(A3521),"",VLOOKUP(A3521,'Tabla de equipos'!$B$3:$D$107,3,FALSE))</f>
        <v/>
      </c>
      <c r="J3521" s="106" t="str">
        <f t="shared" si="54"/>
        <v/>
      </c>
    </row>
    <row r="3522" spans="5:10" x14ac:dyDescent="0.2">
      <c r="E3522" s="128" t="str">
        <f>IF(ISBLANK(A3522),"",VLOOKUP(A3522,'Tabla de equipos'!$B$3:$D$107,3,FALSE))</f>
        <v/>
      </c>
      <c r="J3522" s="106" t="str">
        <f t="shared" si="54"/>
        <v/>
      </c>
    </row>
    <row r="3523" spans="5:10" x14ac:dyDescent="0.2">
      <c r="E3523" s="128" t="str">
        <f>IF(ISBLANK(A3523),"",VLOOKUP(A3523,'Tabla de equipos'!$B$3:$D$107,3,FALSE))</f>
        <v/>
      </c>
      <c r="J3523" s="106" t="str">
        <f t="shared" si="54"/>
        <v/>
      </c>
    </row>
    <row r="3524" spans="5:10" x14ac:dyDescent="0.2">
      <c r="E3524" s="128" t="str">
        <f>IF(ISBLANK(A3524),"",VLOOKUP(A3524,'Tabla de equipos'!$B$3:$D$107,3,FALSE))</f>
        <v/>
      </c>
      <c r="J3524" s="106" t="str">
        <f t="shared" si="54"/>
        <v/>
      </c>
    </row>
    <row r="3525" spans="5:10" x14ac:dyDescent="0.2">
      <c r="E3525" s="128" t="str">
        <f>IF(ISBLANK(A3525),"",VLOOKUP(A3525,'Tabla de equipos'!$B$3:$D$107,3,FALSE))</f>
        <v/>
      </c>
      <c r="J3525" s="106" t="str">
        <f t="shared" ref="J3525:J3588" si="55">IF(AND(A3525="",G3525=0),"",IF(AND(G3525&gt;0,A3525=""),"Falta elegir equipo/producto",IF(AND(A3525&lt;&gt;"",G3525=""),"falta incluir unidades",IF(AND(A3525&lt;&gt;"",G3525&gt;0,B3525=""),"Falta incluir Tipo de Exceptuación",IF(AND(A3525&lt;&gt;"",B3525&lt;&gt;"",C3525="",G3525&gt;0),"Falta Incluir Nombre del Beneficiario","No olvidar adjuntar factura de la exceptuación")))))</f>
        <v/>
      </c>
    </row>
    <row r="3526" spans="5:10" x14ac:dyDescent="0.2">
      <c r="E3526" s="128" t="str">
        <f>IF(ISBLANK(A3526),"",VLOOKUP(A3526,'Tabla de equipos'!$B$3:$D$107,3,FALSE))</f>
        <v/>
      </c>
      <c r="J3526" s="106" t="str">
        <f t="shared" si="55"/>
        <v/>
      </c>
    </row>
    <row r="3527" spans="5:10" x14ac:dyDescent="0.2">
      <c r="E3527" s="128" t="str">
        <f>IF(ISBLANK(A3527),"",VLOOKUP(A3527,'Tabla de equipos'!$B$3:$D$107,3,FALSE))</f>
        <v/>
      </c>
      <c r="J3527" s="106" t="str">
        <f t="shared" si="55"/>
        <v/>
      </c>
    </row>
    <row r="3528" spans="5:10" x14ac:dyDescent="0.2">
      <c r="E3528" s="128" t="str">
        <f>IF(ISBLANK(A3528),"",VLOOKUP(A3528,'Tabla de equipos'!$B$3:$D$107,3,FALSE))</f>
        <v/>
      </c>
      <c r="J3528" s="106" t="str">
        <f t="shared" si="55"/>
        <v/>
      </c>
    </row>
    <row r="3529" spans="5:10" x14ac:dyDescent="0.2">
      <c r="E3529" s="128" t="str">
        <f>IF(ISBLANK(A3529),"",VLOOKUP(A3529,'Tabla de equipos'!$B$3:$D$107,3,FALSE))</f>
        <v/>
      </c>
      <c r="J3529" s="106" t="str">
        <f t="shared" si="55"/>
        <v/>
      </c>
    </row>
    <row r="3530" spans="5:10" x14ac:dyDescent="0.2">
      <c r="E3530" s="128" t="str">
        <f>IF(ISBLANK(A3530),"",VLOOKUP(A3530,'Tabla de equipos'!$B$3:$D$107,3,FALSE))</f>
        <v/>
      </c>
      <c r="J3530" s="106" t="str">
        <f t="shared" si="55"/>
        <v/>
      </c>
    </row>
    <row r="3531" spans="5:10" x14ac:dyDescent="0.2">
      <c r="E3531" s="128" t="str">
        <f>IF(ISBLANK(A3531),"",VLOOKUP(A3531,'Tabla de equipos'!$B$3:$D$107,3,FALSE))</f>
        <v/>
      </c>
      <c r="J3531" s="106" t="str">
        <f t="shared" si="55"/>
        <v/>
      </c>
    </row>
    <row r="3532" spans="5:10" x14ac:dyDescent="0.2">
      <c r="E3532" s="128" t="str">
        <f>IF(ISBLANK(A3532),"",VLOOKUP(A3532,'Tabla de equipos'!$B$3:$D$107,3,FALSE))</f>
        <v/>
      </c>
      <c r="J3532" s="106" t="str">
        <f t="shared" si="55"/>
        <v/>
      </c>
    </row>
    <row r="3533" spans="5:10" x14ac:dyDescent="0.2">
      <c r="E3533" s="128" t="str">
        <f>IF(ISBLANK(A3533),"",VLOOKUP(A3533,'Tabla de equipos'!$B$3:$D$107,3,FALSE))</f>
        <v/>
      </c>
      <c r="J3533" s="106" t="str">
        <f t="shared" si="55"/>
        <v/>
      </c>
    </row>
    <row r="3534" spans="5:10" x14ac:dyDescent="0.2">
      <c r="E3534" s="128" t="str">
        <f>IF(ISBLANK(A3534),"",VLOOKUP(A3534,'Tabla de equipos'!$B$3:$D$107,3,FALSE))</f>
        <v/>
      </c>
      <c r="J3534" s="106" t="str">
        <f t="shared" si="55"/>
        <v/>
      </c>
    </row>
    <row r="3535" spans="5:10" x14ac:dyDescent="0.2">
      <c r="E3535" s="128" t="str">
        <f>IF(ISBLANK(A3535),"",VLOOKUP(A3535,'Tabla de equipos'!$B$3:$D$107,3,FALSE))</f>
        <v/>
      </c>
      <c r="J3535" s="106" t="str">
        <f t="shared" si="55"/>
        <v/>
      </c>
    </row>
    <row r="3536" spans="5:10" x14ac:dyDescent="0.2">
      <c r="E3536" s="128" t="str">
        <f>IF(ISBLANK(A3536),"",VLOOKUP(A3536,'Tabla de equipos'!$B$3:$D$107,3,FALSE))</f>
        <v/>
      </c>
      <c r="J3536" s="106" t="str">
        <f t="shared" si="55"/>
        <v/>
      </c>
    </row>
    <row r="3537" spans="5:10" x14ac:dyDescent="0.2">
      <c r="E3537" s="128" t="str">
        <f>IF(ISBLANK(A3537),"",VLOOKUP(A3537,'Tabla de equipos'!$B$3:$D$107,3,FALSE))</f>
        <v/>
      </c>
      <c r="J3537" s="106" t="str">
        <f t="shared" si="55"/>
        <v/>
      </c>
    </row>
    <row r="3538" spans="5:10" x14ac:dyDescent="0.2">
      <c r="E3538" s="128" t="str">
        <f>IF(ISBLANK(A3538),"",VLOOKUP(A3538,'Tabla de equipos'!$B$3:$D$107,3,FALSE))</f>
        <v/>
      </c>
      <c r="J3538" s="106" t="str">
        <f t="shared" si="55"/>
        <v/>
      </c>
    </row>
    <row r="3539" spans="5:10" x14ac:dyDescent="0.2">
      <c r="E3539" s="128" t="str">
        <f>IF(ISBLANK(A3539),"",VLOOKUP(A3539,'Tabla de equipos'!$B$3:$D$107,3,FALSE))</f>
        <v/>
      </c>
      <c r="J3539" s="106" t="str">
        <f t="shared" si="55"/>
        <v/>
      </c>
    </row>
    <row r="3540" spans="5:10" x14ac:dyDescent="0.2">
      <c r="E3540" s="128" t="str">
        <f>IF(ISBLANK(A3540),"",VLOOKUP(A3540,'Tabla de equipos'!$B$3:$D$107,3,FALSE))</f>
        <v/>
      </c>
      <c r="J3540" s="106" t="str">
        <f t="shared" si="55"/>
        <v/>
      </c>
    </row>
    <row r="3541" spans="5:10" x14ac:dyDescent="0.2">
      <c r="E3541" s="128" t="str">
        <f>IF(ISBLANK(A3541),"",VLOOKUP(A3541,'Tabla de equipos'!$B$3:$D$107,3,FALSE))</f>
        <v/>
      </c>
      <c r="J3541" s="106" t="str">
        <f t="shared" si="55"/>
        <v/>
      </c>
    </row>
    <row r="3542" spans="5:10" x14ac:dyDescent="0.2">
      <c r="E3542" s="128" t="str">
        <f>IF(ISBLANK(A3542),"",VLOOKUP(A3542,'Tabla de equipos'!$B$3:$D$107,3,FALSE))</f>
        <v/>
      </c>
      <c r="J3542" s="106" t="str">
        <f t="shared" si="55"/>
        <v/>
      </c>
    </row>
    <row r="3543" spans="5:10" x14ac:dyDescent="0.2">
      <c r="E3543" s="128" t="str">
        <f>IF(ISBLANK(A3543),"",VLOOKUP(A3543,'Tabla de equipos'!$B$3:$D$107,3,FALSE))</f>
        <v/>
      </c>
      <c r="J3543" s="106" t="str">
        <f t="shared" si="55"/>
        <v/>
      </c>
    </row>
    <row r="3544" spans="5:10" x14ac:dyDescent="0.2">
      <c r="E3544" s="128" t="str">
        <f>IF(ISBLANK(A3544),"",VLOOKUP(A3544,'Tabla de equipos'!$B$3:$D$107,3,FALSE))</f>
        <v/>
      </c>
      <c r="J3544" s="106" t="str">
        <f t="shared" si="55"/>
        <v/>
      </c>
    </row>
    <row r="3545" spans="5:10" x14ac:dyDescent="0.2">
      <c r="E3545" s="128" t="str">
        <f>IF(ISBLANK(A3545),"",VLOOKUP(A3545,'Tabla de equipos'!$B$3:$D$107,3,FALSE))</f>
        <v/>
      </c>
      <c r="J3545" s="106" t="str">
        <f t="shared" si="55"/>
        <v/>
      </c>
    </row>
    <row r="3546" spans="5:10" x14ac:dyDescent="0.2">
      <c r="E3546" s="128" t="str">
        <f>IF(ISBLANK(A3546),"",VLOOKUP(A3546,'Tabla de equipos'!$B$3:$D$107,3,FALSE))</f>
        <v/>
      </c>
      <c r="J3546" s="106" t="str">
        <f t="shared" si="55"/>
        <v/>
      </c>
    </row>
    <row r="3547" spans="5:10" x14ac:dyDescent="0.2">
      <c r="E3547" s="128" t="str">
        <f>IF(ISBLANK(A3547),"",VLOOKUP(A3547,'Tabla de equipos'!$B$3:$D$107,3,FALSE))</f>
        <v/>
      </c>
      <c r="J3547" s="106" t="str">
        <f t="shared" si="55"/>
        <v/>
      </c>
    </row>
    <row r="3548" spans="5:10" x14ac:dyDescent="0.2">
      <c r="E3548" s="128" t="str">
        <f>IF(ISBLANK(A3548),"",VLOOKUP(A3548,'Tabla de equipos'!$B$3:$D$107,3,FALSE))</f>
        <v/>
      </c>
      <c r="J3548" s="106" t="str">
        <f t="shared" si="55"/>
        <v/>
      </c>
    </row>
    <row r="3549" spans="5:10" x14ac:dyDescent="0.2">
      <c r="E3549" s="128" t="str">
        <f>IF(ISBLANK(A3549),"",VLOOKUP(A3549,'Tabla de equipos'!$B$3:$D$107,3,FALSE))</f>
        <v/>
      </c>
      <c r="J3549" s="106" t="str">
        <f t="shared" si="55"/>
        <v/>
      </c>
    </row>
    <row r="3550" spans="5:10" x14ac:dyDescent="0.2">
      <c r="E3550" s="128" t="str">
        <f>IF(ISBLANK(A3550),"",VLOOKUP(A3550,'Tabla de equipos'!$B$3:$D$107,3,FALSE))</f>
        <v/>
      </c>
      <c r="J3550" s="106" t="str">
        <f t="shared" si="55"/>
        <v/>
      </c>
    </row>
    <row r="3551" spans="5:10" x14ac:dyDescent="0.2">
      <c r="E3551" s="128" t="str">
        <f>IF(ISBLANK(A3551),"",VLOOKUP(A3551,'Tabla de equipos'!$B$3:$D$107,3,FALSE))</f>
        <v/>
      </c>
      <c r="J3551" s="106" t="str">
        <f t="shared" si="55"/>
        <v/>
      </c>
    </row>
    <row r="3552" spans="5:10" x14ac:dyDescent="0.2">
      <c r="E3552" s="128" t="str">
        <f>IF(ISBLANK(A3552),"",VLOOKUP(A3552,'Tabla de equipos'!$B$3:$D$107,3,FALSE))</f>
        <v/>
      </c>
      <c r="J3552" s="106" t="str">
        <f t="shared" si="55"/>
        <v/>
      </c>
    </row>
    <row r="3553" spans="5:10" x14ac:dyDescent="0.2">
      <c r="E3553" s="128" t="str">
        <f>IF(ISBLANK(A3553),"",VLOOKUP(A3553,'Tabla de equipos'!$B$3:$D$107,3,FALSE))</f>
        <v/>
      </c>
      <c r="J3553" s="106" t="str">
        <f t="shared" si="55"/>
        <v/>
      </c>
    </row>
    <row r="3554" spans="5:10" x14ac:dyDescent="0.2">
      <c r="E3554" s="128" t="str">
        <f>IF(ISBLANK(A3554),"",VLOOKUP(A3554,'Tabla de equipos'!$B$3:$D$107,3,FALSE))</f>
        <v/>
      </c>
      <c r="J3554" s="106" t="str">
        <f t="shared" si="55"/>
        <v/>
      </c>
    </row>
    <row r="3555" spans="5:10" x14ac:dyDescent="0.2">
      <c r="E3555" s="128" t="str">
        <f>IF(ISBLANK(A3555),"",VLOOKUP(A3555,'Tabla de equipos'!$B$3:$D$107,3,FALSE))</f>
        <v/>
      </c>
      <c r="J3555" s="106" t="str">
        <f t="shared" si="55"/>
        <v/>
      </c>
    </row>
    <row r="3556" spans="5:10" x14ac:dyDescent="0.2">
      <c r="E3556" s="128" t="str">
        <f>IF(ISBLANK(A3556),"",VLOOKUP(A3556,'Tabla de equipos'!$B$3:$D$107,3,FALSE))</f>
        <v/>
      </c>
      <c r="J3556" s="106" t="str">
        <f t="shared" si="55"/>
        <v/>
      </c>
    </row>
    <row r="3557" spans="5:10" x14ac:dyDescent="0.2">
      <c r="E3557" s="128" t="str">
        <f>IF(ISBLANK(A3557),"",VLOOKUP(A3557,'Tabla de equipos'!$B$3:$D$107,3,FALSE))</f>
        <v/>
      </c>
      <c r="J3557" s="106" t="str">
        <f t="shared" si="55"/>
        <v/>
      </c>
    </row>
    <row r="3558" spans="5:10" x14ac:dyDescent="0.2">
      <c r="E3558" s="128" t="str">
        <f>IF(ISBLANK(A3558),"",VLOOKUP(A3558,'Tabla de equipos'!$B$3:$D$107,3,FALSE))</f>
        <v/>
      </c>
      <c r="J3558" s="106" t="str">
        <f t="shared" si="55"/>
        <v/>
      </c>
    </row>
    <row r="3559" spans="5:10" x14ac:dyDescent="0.2">
      <c r="E3559" s="128" t="str">
        <f>IF(ISBLANK(A3559),"",VLOOKUP(A3559,'Tabla de equipos'!$B$3:$D$107,3,FALSE))</f>
        <v/>
      </c>
      <c r="J3559" s="106" t="str">
        <f t="shared" si="55"/>
        <v/>
      </c>
    </row>
    <row r="3560" spans="5:10" x14ac:dyDescent="0.2">
      <c r="E3560" s="128" t="str">
        <f>IF(ISBLANK(A3560),"",VLOOKUP(A3560,'Tabla de equipos'!$B$3:$D$107,3,FALSE))</f>
        <v/>
      </c>
      <c r="J3560" s="106" t="str">
        <f t="shared" si="55"/>
        <v/>
      </c>
    </row>
    <row r="3561" spans="5:10" x14ac:dyDescent="0.2">
      <c r="E3561" s="128" t="str">
        <f>IF(ISBLANK(A3561),"",VLOOKUP(A3561,'Tabla de equipos'!$B$3:$D$107,3,FALSE))</f>
        <v/>
      </c>
      <c r="J3561" s="106" t="str">
        <f t="shared" si="55"/>
        <v/>
      </c>
    </row>
    <row r="3562" spans="5:10" x14ac:dyDescent="0.2">
      <c r="E3562" s="128" t="str">
        <f>IF(ISBLANK(A3562),"",VLOOKUP(A3562,'Tabla de equipos'!$B$3:$D$107,3,FALSE))</f>
        <v/>
      </c>
      <c r="J3562" s="106" t="str">
        <f t="shared" si="55"/>
        <v/>
      </c>
    </row>
    <row r="3563" spans="5:10" x14ac:dyDescent="0.2">
      <c r="E3563" s="128" t="str">
        <f>IF(ISBLANK(A3563),"",VLOOKUP(A3563,'Tabla de equipos'!$B$3:$D$107,3,FALSE))</f>
        <v/>
      </c>
      <c r="J3563" s="106" t="str">
        <f t="shared" si="55"/>
        <v/>
      </c>
    </row>
    <row r="3564" spans="5:10" x14ac:dyDescent="0.2">
      <c r="E3564" s="128" t="str">
        <f>IF(ISBLANK(A3564),"",VLOOKUP(A3564,'Tabla de equipos'!$B$3:$D$107,3,FALSE))</f>
        <v/>
      </c>
      <c r="J3564" s="106" t="str">
        <f t="shared" si="55"/>
        <v/>
      </c>
    </row>
    <row r="3565" spans="5:10" x14ac:dyDescent="0.2">
      <c r="E3565" s="128" t="str">
        <f>IF(ISBLANK(A3565),"",VLOOKUP(A3565,'Tabla de equipos'!$B$3:$D$107,3,FALSE))</f>
        <v/>
      </c>
      <c r="J3565" s="106" t="str">
        <f t="shared" si="55"/>
        <v/>
      </c>
    </row>
    <row r="3566" spans="5:10" x14ac:dyDescent="0.2">
      <c r="E3566" s="128" t="str">
        <f>IF(ISBLANK(A3566),"",VLOOKUP(A3566,'Tabla de equipos'!$B$3:$D$107,3,FALSE))</f>
        <v/>
      </c>
      <c r="J3566" s="106" t="str">
        <f t="shared" si="55"/>
        <v/>
      </c>
    </row>
    <row r="3567" spans="5:10" x14ac:dyDescent="0.2">
      <c r="E3567" s="128" t="str">
        <f>IF(ISBLANK(A3567),"",VLOOKUP(A3567,'Tabla de equipos'!$B$3:$D$107,3,FALSE))</f>
        <v/>
      </c>
      <c r="J3567" s="106" t="str">
        <f t="shared" si="55"/>
        <v/>
      </c>
    </row>
    <row r="3568" spans="5:10" x14ac:dyDescent="0.2">
      <c r="E3568" s="128" t="str">
        <f>IF(ISBLANK(A3568),"",VLOOKUP(A3568,'Tabla de equipos'!$B$3:$D$107,3,FALSE))</f>
        <v/>
      </c>
      <c r="J3568" s="106" t="str">
        <f t="shared" si="55"/>
        <v/>
      </c>
    </row>
    <row r="3569" spans="5:10" x14ac:dyDescent="0.2">
      <c r="E3569" s="128" t="str">
        <f>IF(ISBLANK(A3569),"",VLOOKUP(A3569,'Tabla de equipos'!$B$3:$D$107,3,FALSE))</f>
        <v/>
      </c>
      <c r="J3569" s="106" t="str">
        <f t="shared" si="55"/>
        <v/>
      </c>
    </row>
    <row r="3570" spans="5:10" x14ac:dyDescent="0.2">
      <c r="E3570" s="128" t="str">
        <f>IF(ISBLANK(A3570),"",VLOOKUP(A3570,'Tabla de equipos'!$B$3:$D$107,3,FALSE))</f>
        <v/>
      </c>
      <c r="J3570" s="106" t="str">
        <f t="shared" si="55"/>
        <v/>
      </c>
    </row>
    <row r="3571" spans="5:10" x14ac:dyDescent="0.2">
      <c r="E3571" s="128" t="str">
        <f>IF(ISBLANK(A3571),"",VLOOKUP(A3571,'Tabla de equipos'!$B$3:$D$107,3,FALSE))</f>
        <v/>
      </c>
      <c r="J3571" s="106" t="str">
        <f t="shared" si="55"/>
        <v/>
      </c>
    </row>
    <row r="3572" spans="5:10" x14ac:dyDescent="0.2">
      <c r="E3572" s="128" t="str">
        <f>IF(ISBLANK(A3572),"",VLOOKUP(A3572,'Tabla de equipos'!$B$3:$D$107,3,FALSE))</f>
        <v/>
      </c>
      <c r="J3572" s="106" t="str">
        <f t="shared" si="55"/>
        <v/>
      </c>
    </row>
    <row r="3573" spans="5:10" x14ac:dyDescent="0.2">
      <c r="E3573" s="128" t="str">
        <f>IF(ISBLANK(A3573),"",VLOOKUP(A3573,'Tabla de equipos'!$B$3:$D$107,3,FALSE))</f>
        <v/>
      </c>
      <c r="J3573" s="106" t="str">
        <f t="shared" si="55"/>
        <v/>
      </c>
    </row>
    <row r="3574" spans="5:10" x14ac:dyDescent="0.2">
      <c r="E3574" s="128" t="str">
        <f>IF(ISBLANK(A3574),"",VLOOKUP(A3574,'Tabla de equipos'!$B$3:$D$107,3,FALSE))</f>
        <v/>
      </c>
      <c r="J3574" s="106" t="str">
        <f t="shared" si="55"/>
        <v/>
      </c>
    </row>
    <row r="3575" spans="5:10" x14ac:dyDescent="0.2">
      <c r="E3575" s="128" t="str">
        <f>IF(ISBLANK(A3575),"",VLOOKUP(A3575,'Tabla de equipos'!$B$3:$D$107,3,FALSE))</f>
        <v/>
      </c>
      <c r="J3575" s="106" t="str">
        <f t="shared" si="55"/>
        <v/>
      </c>
    </row>
    <row r="3576" spans="5:10" x14ac:dyDescent="0.2">
      <c r="E3576" s="128" t="str">
        <f>IF(ISBLANK(A3576),"",VLOOKUP(A3576,'Tabla de equipos'!$B$3:$D$107,3,FALSE))</f>
        <v/>
      </c>
      <c r="J3576" s="106" t="str">
        <f t="shared" si="55"/>
        <v/>
      </c>
    </row>
    <row r="3577" spans="5:10" x14ac:dyDescent="0.2">
      <c r="E3577" s="128" t="str">
        <f>IF(ISBLANK(A3577),"",VLOOKUP(A3577,'Tabla de equipos'!$B$3:$D$107,3,FALSE))</f>
        <v/>
      </c>
      <c r="J3577" s="106" t="str">
        <f t="shared" si="55"/>
        <v/>
      </c>
    </row>
    <row r="3578" spans="5:10" x14ac:dyDescent="0.2">
      <c r="E3578" s="128" t="str">
        <f>IF(ISBLANK(A3578),"",VLOOKUP(A3578,'Tabla de equipos'!$B$3:$D$107,3,FALSE))</f>
        <v/>
      </c>
      <c r="J3578" s="106" t="str">
        <f t="shared" si="55"/>
        <v/>
      </c>
    </row>
    <row r="3579" spans="5:10" x14ac:dyDescent="0.2">
      <c r="E3579" s="128" t="str">
        <f>IF(ISBLANK(A3579),"",VLOOKUP(A3579,'Tabla de equipos'!$B$3:$D$107,3,FALSE))</f>
        <v/>
      </c>
      <c r="J3579" s="106" t="str">
        <f t="shared" si="55"/>
        <v/>
      </c>
    </row>
    <row r="3580" spans="5:10" x14ac:dyDescent="0.2">
      <c r="E3580" s="128" t="str">
        <f>IF(ISBLANK(A3580),"",VLOOKUP(A3580,'Tabla de equipos'!$B$3:$D$107,3,FALSE))</f>
        <v/>
      </c>
      <c r="J3580" s="106" t="str">
        <f t="shared" si="55"/>
        <v/>
      </c>
    </row>
    <row r="3581" spans="5:10" x14ac:dyDescent="0.2">
      <c r="E3581" s="128" t="str">
        <f>IF(ISBLANK(A3581),"",VLOOKUP(A3581,'Tabla de equipos'!$B$3:$D$107,3,FALSE))</f>
        <v/>
      </c>
      <c r="J3581" s="106" t="str">
        <f t="shared" si="55"/>
        <v/>
      </c>
    </row>
    <row r="3582" spans="5:10" x14ac:dyDescent="0.2">
      <c r="E3582" s="128" t="str">
        <f>IF(ISBLANK(A3582),"",VLOOKUP(A3582,'Tabla de equipos'!$B$3:$D$107,3,FALSE))</f>
        <v/>
      </c>
      <c r="J3582" s="106" t="str">
        <f t="shared" si="55"/>
        <v/>
      </c>
    </row>
    <row r="3583" spans="5:10" x14ac:dyDescent="0.2">
      <c r="E3583" s="128" t="str">
        <f>IF(ISBLANK(A3583),"",VLOOKUP(A3583,'Tabla de equipos'!$B$3:$D$107,3,FALSE))</f>
        <v/>
      </c>
      <c r="J3583" s="106" t="str">
        <f t="shared" si="55"/>
        <v/>
      </c>
    </row>
    <row r="3584" spans="5:10" x14ac:dyDescent="0.2">
      <c r="E3584" s="128" t="str">
        <f>IF(ISBLANK(A3584),"",VLOOKUP(A3584,'Tabla de equipos'!$B$3:$D$107,3,FALSE))</f>
        <v/>
      </c>
      <c r="J3584" s="106" t="str">
        <f t="shared" si="55"/>
        <v/>
      </c>
    </row>
    <row r="3585" spans="5:10" x14ac:dyDescent="0.2">
      <c r="E3585" s="128" t="str">
        <f>IF(ISBLANK(A3585),"",VLOOKUP(A3585,'Tabla de equipos'!$B$3:$D$107,3,FALSE))</f>
        <v/>
      </c>
      <c r="J3585" s="106" t="str">
        <f t="shared" si="55"/>
        <v/>
      </c>
    </row>
    <row r="3586" spans="5:10" x14ac:dyDescent="0.2">
      <c r="E3586" s="128" t="str">
        <f>IF(ISBLANK(A3586),"",VLOOKUP(A3586,'Tabla de equipos'!$B$3:$D$107,3,FALSE))</f>
        <v/>
      </c>
      <c r="J3586" s="106" t="str">
        <f t="shared" si="55"/>
        <v/>
      </c>
    </row>
    <row r="3587" spans="5:10" x14ac:dyDescent="0.2">
      <c r="E3587" s="128" t="str">
        <f>IF(ISBLANK(A3587),"",VLOOKUP(A3587,'Tabla de equipos'!$B$3:$D$107,3,FALSE))</f>
        <v/>
      </c>
      <c r="J3587" s="106" t="str">
        <f t="shared" si="55"/>
        <v/>
      </c>
    </row>
    <row r="3588" spans="5:10" x14ac:dyDescent="0.2">
      <c r="E3588" s="128" t="str">
        <f>IF(ISBLANK(A3588),"",VLOOKUP(A3588,'Tabla de equipos'!$B$3:$D$107,3,FALSE))</f>
        <v/>
      </c>
      <c r="J3588" s="106" t="str">
        <f t="shared" si="55"/>
        <v/>
      </c>
    </row>
    <row r="3589" spans="5:10" x14ac:dyDescent="0.2">
      <c r="E3589" s="128" t="str">
        <f>IF(ISBLANK(A3589),"",VLOOKUP(A3589,'Tabla de equipos'!$B$3:$D$107,3,FALSE))</f>
        <v/>
      </c>
      <c r="J3589" s="106" t="str">
        <f t="shared" ref="J3589:J3652" si="56">IF(AND(A3589="",G3589=0),"",IF(AND(G3589&gt;0,A3589=""),"Falta elegir equipo/producto",IF(AND(A3589&lt;&gt;"",G3589=""),"falta incluir unidades",IF(AND(A3589&lt;&gt;"",G3589&gt;0,B3589=""),"Falta incluir Tipo de Exceptuación",IF(AND(A3589&lt;&gt;"",B3589&lt;&gt;"",C3589="",G3589&gt;0),"Falta Incluir Nombre del Beneficiario","No olvidar adjuntar factura de la exceptuación")))))</f>
        <v/>
      </c>
    </row>
    <row r="3590" spans="5:10" x14ac:dyDescent="0.2">
      <c r="E3590" s="128" t="str">
        <f>IF(ISBLANK(A3590),"",VLOOKUP(A3590,'Tabla de equipos'!$B$3:$D$107,3,FALSE))</f>
        <v/>
      </c>
      <c r="J3590" s="106" t="str">
        <f t="shared" si="56"/>
        <v/>
      </c>
    </row>
    <row r="3591" spans="5:10" x14ac:dyDescent="0.2">
      <c r="E3591" s="128" t="str">
        <f>IF(ISBLANK(A3591),"",VLOOKUP(A3591,'Tabla de equipos'!$B$3:$D$107,3,FALSE))</f>
        <v/>
      </c>
      <c r="J3591" s="106" t="str">
        <f t="shared" si="56"/>
        <v/>
      </c>
    </row>
    <row r="3592" spans="5:10" x14ac:dyDescent="0.2">
      <c r="E3592" s="128" t="str">
        <f>IF(ISBLANK(A3592),"",VLOOKUP(A3592,'Tabla de equipos'!$B$3:$D$107,3,FALSE))</f>
        <v/>
      </c>
      <c r="J3592" s="106" t="str">
        <f t="shared" si="56"/>
        <v/>
      </c>
    </row>
    <row r="3593" spans="5:10" x14ac:dyDescent="0.2">
      <c r="E3593" s="128" t="str">
        <f>IF(ISBLANK(A3593),"",VLOOKUP(A3593,'Tabla de equipos'!$B$3:$D$107,3,FALSE))</f>
        <v/>
      </c>
      <c r="J3593" s="106" t="str">
        <f t="shared" si="56"/>
        <v/>
      </c>
    </row>
    <row r="3594" spans="5:10" x14ac:dyDescent="0.2">
      <c r="E3594" s="128" t="str">
        <f>IF(ISBLANK(A3594),"",VLOOKUP(A3594,'Tabla de equipos'!$B$3:$D$107,3,FALSE))</f>
        <v/>
      </c>
      <c r="J3594" s="106" t="str">
        <f t="shared" si="56"/>
        <v/>
      </c>
    </row>
    <row r="3595" spans="5:10" x14ac:dyDescent="0.2">
      <c r="E3595" s="128" t="str">
        <f>IF(ISBLANK(A3595),"",VLOOKUP(A3595,'Tabla de equipos'!$B$3:$D$107,3,FALSE))</f>
        <v/>
      </c>
      <c r="J3595" s="106" t="str">
        <f t="shared" si="56"/>
        <v/>
      </c>
    </row>
    <row r="3596" spans="5:10" x14ac:dyDescent="0.2">
      <c r="E3596" s="128" t="str">
        <f>IF(ISBLANK(A3596),"",VLOOKUP(A3596,'Tabla de equipos'!$B$3:$D$107,3,FALSE))</f>
        <v/>
      </c>
      <c r="J3596" s="106" t="str">
        <f t="shared" si="56"/>
        <v/>
      </c>
    </row>
    <row r="3597" spans="5:10" x14ac:dyDescent="0.2">
      <c r="E3597" s="128" t="str">
        <f>IF(ISBLANK(A3597),"",VLOOKUP(A3597,'Tabla de equipos'!$B$3:$D$107,3,FALSE))</f>
        <v/>
      </c>
      <c r="J3597" s="106" t="str">
        <f t="shared" si="56"/>
        <v/>
      </c>
    </row>
    <row r="3598" spans="5:10" x14ac:dyDescent="0.2">
      <c r="E3598" s="128" t="str">
        <f>IF(ISBLANK(A3598),"",VLOOKUP(A3598,'Tabla de equipos'!$B$3:$D$107,3,FALSE))</f>
        <v/>
      </c>
      <c r="J3598" s="106" t="str">
        <f t="shared" si="56"/>
        <v/>
      </c>
    </row>
    <row r="3599" spans="5:10" x14ac:dyDescent="0.2">
      <c r="E3599" s="128" t="str">
        <f>IF(ISBLANK(A3599),"",VLOOKUP(A3599,'Tabla de equipos'!$B$3:$D$107,3,FALSE))</f>
        <v/>
      </c>
      <c r="J3599" s="106" t="str">
        <f t="shared" si="56"/>
        <v/>
      </c>
    </row>
    <row r="3600" spans="5:10" x14ac:dyDescent="0.2">
      <c r="E3600" s="128" t="str">
        <f>IF(ISBLANK(A3600),"",VLOOKUP(A3600,'Tabla de equipos'!$B$3:$D$107,3,FALSE))</f>
        <v/>
      </c>
      <c r="J3600" s="106" t="str">
        <f t="shared" si="56"/>
        <v/>
      </c>
    </row>
    <row r="3601" spans="5:10" x14ac:dyDescent="0.2">
      <c r="E3601" s="128" t="str">
        <f>IF(ISBLANK(A3601),"",VLOOKUP(A3601,'Tabla de equipos'!$B$3:$D$107,3,FALSE))</f>
        <v/>
      </c>
      <c r="J3601" s="106" t="str">
        <f t="shared" si="56"/>
        <v/>
      </c>
    </row>
    <row r="3602" spans="5:10" x14ac:dyDescent="0.2">
      <c r="E3602" s="128" t="str">
        <f>IF(ISBLANK(A3602),"",VLOOKUP(A3602,'Tabla de equipos'!$B$3:$D$107,3,FALSE))</f>
        <v/>
      </c>
      <c r="J3602" s="106" t="str">
        <f t="shared" si="56"/>
        <v/>
      </c>
    </row>
    <row r="3603" spans="5:10" x14ac:dyDescent="0.2">
      <c r="E3603" s="128" t="str">
        <f>IF(ISBLANK(A3603),"",VLOOKUP(A3603,'Tabla de equipos'!$B$3:$D$107,3,FALSE))</f>
        <v/>
      </c>
      <c r="J3603" s="106" t="str">
        <f t="shared" si="56"/>
        <v/>
      </c>
    </row>
    <row r="3604" spans="5:10" x14ac:dyDescent="0.2">
      <c r="E3604" s="128" t="str">
        <f>IF(ISBLANK(A3604),"",VLOOKUP(A3604,'Tabla de equipos'!$B$3:$D$107,3,FALSE))</f>
        <v/>
      </c>
      <c r="J3604" s="106" t="str">
        <f t="shared" si="56"/>
        <v/>
      </c>
    </row>
    <row r="3605" spans="5:10" x14ac:dyDescent="0.2">
      <c r="E3605" s="128" t="str">
        <f>IF(ISBLANK(A3605),"",VLOOKUP(A3605,'Tabla de equipos'!$B$3:$D$107,3,FALSE))</f>
        <v/>
      </c>
      <c r="J3605" s="106" t="str">
        <f t="shared" si="56"/>
        <v/>
      </c>
    </row>
    <row r="3606" spans="5:10" x14ac:dyDescent="0.2">
      <c r="E3606" s="128" t="str">
        <f>IF(ISBLANK(A3606),"",VLOOKUP(A3606,'Tabla de equipos'!$B$3:$D$107,3,FALSE))</f>
        <v/>
      </c>
      <c r="J3606" s="106" t="str">
        <f t="shared" si="56"/>
        <v/>
      </c>
    </row>
    <row r="3607" spans="5:10" x14ac:dyDescent="0.2">
      <c r="E3607" s="128" t="str">
        <f>IF(ISBLANK(A3607),"",VLOOKUP(A3607,'Tabla de equipos'!$B$3:$D$107,3,FALSE))</f>
        <v/>
      </c>
      <c r="J3607" s="106" t="str">
        <f t="shared" si="56"/>
        <v/>
      </c>
    </row>
    <row r="3608" spans="5:10" x14ac:dyDescent="0.2">
      <c r="E3608" s="128" t="str">
        <f>IF(ISBLANK(A3608),"",VLOOKUP(A3608,'Tabla de equipos'!$B$3:$D$107,3,FALSE))</f>
        <v/>
      </c>
      <c r="J3608" s="106" t="str">
        <f t="shared" si="56"/>
        <v/>
      </c>
    </row>
    <row r="3609" spans="5:10" x14ac:dyDescent="0.2">
      <c r="E3609" s="128" t="str">
        <f>IF(ISBLANK(A3609),"",VLOOKUP(A3609,'Tabla de equipos'!$B$3:$D$107,3,FALSE))</f>
        <v/>
      </c>
      <c r="J3609" s="106" t="str">
        <f t="shared" si="56"/>
        <v/>
      </c>
    </row>
    <row r="3610" spans="5:10" x14ac:dyDescent="0.2">
      <c r="E3610" s="128" t="str">
        <f>IF(ISBLANK(A3610),"",VLOOKUP(A3610,'Tabla de equipos'!$B$3:$D$107,3,FALSE))</f>
        <v/>
      </c>
      <c r="J3610" s="106" t="str">
        <f t="shared" si="56"/>
        <v/>
      </c>
    </row>
    <row r="3611" spans="5:10" x14ac:dyDescent="0.2">
      <c r="E3611" s="128" t="str">
        <f>IF(ISBLANK(A3611),"",VLOOKUP(A3611,'Tabla de equipos'!$B$3:$D$107,3,FALSE))</f>
        <v/>
      </c>
      <c r="J3611" s="106" t="str">
        <f t="shared" si="56"/>
        <v/>
      </c>
    </row>
    <row r="3612" spans="5:10" x14ac:dyDescent="0.2">
      <c r="E3612" s="128" t="str">
        <f>IF(ISBLANK(A3612),"",VLOOKUP(A3612,'Tabla de equipos'!$B$3:$D$107,3,FALSE))</f>
        <v/>
      </c>
      <c r="J3612" s="106" t="str">
        <f t="shared" si="56"/>
        <v/>
      </c>
    </row>
    <row r="3613" spans="5:10" x14ac:dyDescent="0.2">
      <c r="E3613" s="128" t="str">
        <f>IF(ISBLANK(A3613),"",VLOOKUP(A3613,'Tabla de equipos'!$B$3:$D$107,3,FALSE))</f>
        <v/>
      </c>
      <c r="J3613" s="106" t="str">
        <f t="shared" si="56"/>
        <v/>
      </c>
    </row>
    <row r="3614" spans="5:10" x14ac:dyDescent="0.2">
      <c r="E3614" s="128" t="str">
        <f>IF(ISBLANK(A3614),"",VLOOKUP(A3614,'Tabla de equipos'!$B$3:$D$107,3,FALSE))</f>
        <v/>
      </c>
      <c r="J3614" s="106" t="str">
        <f t="shared" si="56"/>
        <v/>
      </c>
    </row>
    <row r="3615" spans="5:10" x14ac:dyDescent="0.2">
      <c r="E3615" s="128" t="str">
        <f>IF(ISBLANK(A3615),"",VLOOKUP(A3615,'Tabla de equipos'!$B$3:$D$107,3,FALSE))</f>
        <v/>
      </c>
      <c r="J3615" s="106" t="str">
        <f t="shared" si="56"/>
        <v/>
      </c>
    </row>
    <row r="3616" spans="5:10" x14ac:dyDescent="0.2">
      <c r="E3616" s="128" t="str">
        <f>IF(ISBLANK(A3616),"",VLOOKUP(A3616,'Tabla de equipos'!$B$3:$D$107,3,FALSE))</f>
        <v/>
      </c>
      <c r="J3616" s="106" t="str">
        <f t="shared" si="56"/>
        <v/>
      </c>
    </row>
    <row r="3617" spans="5:10" x14ac:dyDescent="0.2">
      <c r="E3617" s="128" t="str">
        <f>IF(ISBLANK(A3617),"",VLOOKUP(A3617,'Tabla de equipos'!$B$3:$D$107,3,FALSE))</f>
        <v/>
      </c>
      <c r="J3617" s="106" t="str">
        <f t="shared" si="56"/>
        <v/>
      </c>
    </row>
    <row r="3618" spans="5:10" x14ac:dyDescent="0.2">
      <c r="E3618" s="128" t="str">
        <f>IF(ISBLANK(A3618),"",VLOOKUP(A3618,'Tabla de equipos'!$B$3:$D$107,3,FALSE))</f>
        <v/>
      </c>
      <c r="J3618" s="106" t="str">
        <f t="shared" si="56"/>
        <v/>
      </c>
    </row>
    <row r="3619" spans="5:10" x14ac:dyDescent="0.2">
      <c r="E3619" s="128" t="str">
        <f>IF(ISBLANK(A3619),"",VLOOKUP(A3619,'Tabla de equipos'!$B$3:$D$107,3,FALSE))</f>
        <v/>
      </c>
      <c r="J3619" s="106" t="str">
        <f t="shared" si="56"/>
        <v/>
      </c>
    </row>
    <row r="3620" spans="5:10" x14ac:dyDescent="0.2">
      <c r="E3620" s="128" t="str">
        <f>IF(ISBLANK(A3620),"",VLOOKUP(A3620,'Tabla de equipos'!$B$3:$D$107,3,FALSE))</f>
        <v/>
      </c>
      <c r="J3620" s="106" t="str">
        <f t="shared" si="56"/>
        <v/>
      </c>
    </row>
    <row r="3621" spans="5:10" x14ac:dyDescent="0.2">
      <c r="E3621" s="128" t="str">
        <f>IF(ISBLANK(A3621),"",VLOOKUP(A3621,'Tabla de equipos'!$B$3:$D$107,3,FALSE))</f>
        <v/>
      </c>
      <c r="J3621" s="106" t="str">
        <f t="shared" si="56"/>
        <v/>
      </c>
    </row>
    <row r="3622" spans="5:10" x14ac:dyDescent="0.2">
      <c r="E3622" s="128" t="str">
        <f>IF(ISBLANK(A3622),"",VLOOKUP(A3622,'Tabla de equipos'!$B$3:$D$107,3,FALSE))</f>
        <v/>
      </c>
      <c r="J3622" s="106" t="str">
        <f t="shared" si="56"/>
        <v/>
      </c>
    </row>
    <row r="3623" spans="5:10" x14ac:dyDescent="0.2">
      <c r="E3623" s="128" t="str">
        <f>IF(ISBLANK(A3623),"",VLOOKUP(A3623,'Tabla de equipos'!$B$3:$D$107,3,FALSE))</f>
        <v/>
      </c>
      <c r="J3623" s="106" t="str">
        <f t="shared" si="56"/>
        <v/>
      </c>
    </row>
    <row r="3624" spans="5:10" x14ac:dyDescent="0.2">
      <c r="E3624" s="128" t="str">
        <f>IF(ISBLANK(A3624),"",VLOOKUP(A3624,'Tabla de equipos'!$B$3:$D$107,3,FALSE))</f>
        <v/>
      </c>
      <c r="J3624" s="106" t="str">
        <f t="shared" si="56"/>
        <v/>
      </c>
    </row>
    <row r="3625" spans="5:10" x14ac:dyDescent="0.2">
      <c r="E3625" s="128" t="str">
        <f>IF(ISBLANK(A3625),"",VLOOKUP(A3625,'Tabla de equipos'!$B$3:$D$107,3,FALSE))</f>
        <v/>
      </c>
      <c r="J3625" s="106" t="str">
        <f t="shared" si="56"/>
        <v/>
      </c>
    </row>
    <row r="3626" spans="5:10" x14ac:dyDescent="0.2">
      <c r="E3626" s="128" t="str">
        <f>IF(ISBLANK(A3626),"",VLOOKUP(A3626,'Tabla de equipos'!$B$3:$D$107,3,FALSE))</f>
        <v/>
      </c>
      <c r="J3626" s="106" t="str">
        <f t="shared" si="56"/>
        <v/>
      </c>
    </row>
    <row r="3627" spans="5:10" x14ac:dyDescent="0.2">
      <c r="E3627" s="128" t="str">
        <f>IF(ISBLANK(A3627),"",VLOOKUP(A3627,'Tabla de equipos'!$B$3:$D$107,3,FALSE))</f>
        <v/>
      </c>
      <c r="J3627" s="106" t="str">
        <f t="shared" si="56"/>
        <v/>
      </c>
    </row>
    <row r="3628" spans="5:10" x14ac:dyDescent="0.2">
      <c r="E3628" s="128" t="str">
        <f>IF(ISBLANK(A3628),"",VLOOKUP(A3628,'Tabla de equipos'!$B$3:$D$107,3,FALSE))</f>
        <v/>
      </c>
      <c r="J3628" s="106" t="str">
        <f t="shared" si="56"/>
        <v/>
      </c>
    </row>
    <row r="3629" spans="5:10" x14ac:dyDescent="0.2">
      <c r="E3629" s="128" t="str">
        <f>IF(ISBLANK(A3629),"",VLOOKUP(A3629,'Tabla de equipos'!$B$3:$D$107,3,FALSE))</f>
        <v/>
      </c>
      <c r="J3629" s="106" t="str">
        <f t="shared" si="56"/>
        <v/>
      </c>
    </row>
    <row r="3630" spans="5:10" x14ac:dyDescent="0.2">
      <c r="E3630" s="128" t="str">
        <f>IF(ISBLANK(A3630),"",VLOOKUP(A3630,'Tabla de equipos'!$B$3:$D$107,3,FALSE))</f>
        <v/>
      </c>
      <c r="J3630" s="106" t="str">
        <f t="shared" si="56"/>
        <v/>
      </c>
    </row>
    <row r="3631" spans="5:10" x14ac:dyDescent="0.2">
      <c r="E3631" s="128" t="str">
        <f>IF(ISBLANK(A3631),"",VLOOKUP(A3631,'Tabla de equipos'!$B$3:$D$107,3,FALSE))</f>
        <v/>
      </c>
      <c r="J3631" s="106" t="str">
        <f t="shared" si="56"/>
        <v/>
      </c>
    </row>
    <row r="3632" spans="5:10" x14ac:dyDescent="0.2">
      <c r="E3632" s="128" t="str">
        <f>IF(ISBLANK(A3632),"",VLOOKUP(A3632,'Tabla de equipos'!$B$3:$D$107,3,FALSE))</f>
        <v/>
      </c>
      <c r="J3632" s="106" t="str">
        <f t="shared" si="56"/>
        <v/>
      </c>
    </row>
    <row r="3633" spans="5:10" x14ac:dyDescent="0.2">
      <c r="E3633" s="128" t="str">
        <f>IF(ISBLANK(A3633),"",VLOOKUP(A3633,'Tabla de equipos'!$B$3:$D$107,3,FALSE))</f>
        <v/>
      </c>
      <c r="J3633" s="106" t="str">
        <f t="shared" si="56"/>
        <v/>
      </c>
    </row>
    <row r="3634" spans="5:10" x14ac:dyDescent="0.2">
      <c r="E3634" s="128" t="str">
        <f>IF(ISBLANK(A3634),"",VLOOKUP(A3634,'Tabla de equipos'!$B$3:$D$107,3,FALSE))</f>
        <v/>
      </c>
      <c r="J3634" s="106" t="str">
        <f t="shared" si="56"/>
        <v/>
      </c>
    </row>
    <row r="3635" spans="5:10" x14ac:dyDescent="0.2">
      <c r="E3635" s="128" t="str">
        <f>IF(ISBLANK(A3635),"",VLOOKUP(A3635,'Tabla de equipos'!$B$3:$D$107,3,FALSE))</f>
        <v/>
      </c>
      <c r="J3635" s="106" t="str">
        <f t="shared" si="56"/>
        <v/>
      </c>
    </row>
    <row r="3636" spans="5:10" x14ac:dyDescent="0.2">
      <c r="E3636" s="128" t="str">
        <f>IF(ISBLANK(A3636),"",VLOOKUP(A3636,'Tabla de equipos'!$B$3:$D$107,3,FALSE))</f>
        <v/>
      </c>
      <c r="J3636" s="106" t="str">
        <f t="shared" si="56"/>
        <v/>
      </c>
    </row>
    <row r="3637" spans="5:10" x14ac:dyDescent="0.2">
      <c r="E3637" s="128" t="str">
        <f>IF(ISBLANK(A3637),"",VLOOKUP(A3637,'Tabla de equipos'!$B$3:$D$107,3,FALSE))</f>
        <v/>
      </c>
      <c r="J3637" s="106" t="str">
        <f t="shared" si="56"/>
        <v/>
      </c>
    </row>
    <row r="3638" spans="5:10" x14ac:dyDescent="0.2">
      <c r="E3638" s="128" t="str">
        <f>IF(ISBLANK(A3638),"",VLOOKUP(A3638,'Tabla de equipos'!$B$3:$D$107,3,FALSE))</f>
        <v/>
      </c>
      <c r="J3638" s="106" t="str">
        <f t="shared" si="56"/>
        <v/>
      </c>
    </row>
    <row r="3639" spans="5:10" x14ac:dyDescent="0.2">
      <c r="E3639" s="128" t="str">
        <f>IF(ISBLANK(A3639),"",VLOOKUP(A3639,'Tabla de equipos'!$B$3:$D$107,3,FALSE))</f>
        <v/>
      </c>
      <c r="J3639" s="106" t="str">
        <f t="shared" si="56"/>
        <v/>
      </c>
    </row>
    <row r="3640" spans="5:10" x14ac:dyDescent="0.2">
      <c r="E3640" s="128" t="str">
        <f>IF(ISBLANK(A3640),"",VLOOKUP(A3640,'Tabla de equipos'!$B$3:$D$107,3,FALSE))</f>
        <v/>
      </c>
      <c r="J3640" s="106" t="str">
        <f t="shared" si="56"/>
        <v/>
      </c>
    </row>
    <row r="3641" spans="5:10" x14ac:dyDescent="0.2">
      <c r="E3641" s="128" t="str">
        <f>IF(ISBLANK(A3641),"",VLOOKUP(A3641,'Tabla de equipos'!$B$3:$D$107,3,FALSE))</f>
        <v/>
      </c>
      <c r="J3641" s="106" t="str">
        <f t="shared" si="56"/>
        <v/>
      </c>
    </row>
    <row r="3642" spans="5:10" x14ac:dyDescent="0.2">
      <c r="E3642" s="128" t="str">
        <f>IF(ISBLANK(A3642),"",VLOOKUP(A3642,'Tabla de equipos'!$B$3:$D$107,3,FALSE))</f>
        <v/>
      </c>
      <c r="J3642" s="106" t="str">
        <f t="shared" si="56"/>
        <v/>
      </c>
    </row>
    <row r="3643" spans="5:10" x14ac:dyDescent="0.2">
      <c r="E3643" s="128" t="str">
        <f>IF(ISBLANK(A3643),"",VLOOKUP(A3643,'Tabla de equipos'!$B$3:$D$107,3,FALSE))</f>
        <v/>
      </c>
      <c r="J3643" s="106" t="str">
        <f t="shared" si="56"/>
        <v/>
      </c>
    </row>
    <row r="3644" spans="5:10" x14ac:dyDescent="0.2">
      <c r="E3644" s="128" t="str">
        <f>IF(ISBLANK(A3644),"",VLOOKUP(A3644,'Tabla de equipos'!$B$3:$D$107,3,FALSE))</f>
        <v/>
      </c>
      <c r="J3644" s="106" t="str">
        <f t="shared" si="56"/>
        <v/>
      </c>
    </row>
    <row r="3645" spans="5:10" x14ac:dyDescent="0.2">
      <c r="E3645" s="128" t="str">
        <f>IF(ISBLANK(A3645),"",VLOOKUP(A3645,'Tabla de equipos'!$B$3:$D$107,3,FALSE))</f>
        <v/>
      </c>
      <c r="J3645" s="106" t="str">
        <f t="shared" si="56"/>
        <v/>
      </c>
    </row>
    <row r="3646" spans="5:10" x14ac:dyDescent="0.2">
      <c r="E3646" s="128" t="str">
        <f>IF(ISBLANK(A3646),"",VLOOKUP(A3646,'Tabla de equipos'!$B$3:$D$107,3,FALSE))</f>
        <v/>
      </c>
      <c r="J3646" s="106" t="str">
        <f t="shared" si="56"/>
        <v/>
      </c>
    </row>
    <row r="3647" spans="5:10" x14ac:dyDescent="0.2">
      <c r="E3647" s="128" t="str">
        <f>IF(ISBLANK(A3647),"",VLOOKUP(A3647,'Tabla de equipos'!$B$3:$D$107,3,FALSE))</f>
        <v/>
      </c>
      <c r="J3647" s="106" t="str">
        <f t="shared" si="56"/>
        <v/>
      </c>
    </row>
    <row r="3648" spans="5:10" x14ac:dyDescent="0.2">
      <c r="E3648" s="128" t="str">
        <f>IF(ISBLANK(A3648),"",VLOOKUP(A3648,'Tabla de equipos'!$B$3:$D$107,3,FALSE))</f>
        <v/>
      </c>
      <c r="J3648" s="106" t="str">
        <f t="shared" si="56"/>
        <v/>
      </c>
    </row>
    <row r="3649" spans="5:10" x14ac:dyDescent="0.2">
      <c r="E3649" s="128" t="str">
        <f>IF(ISBLANK(A3649),"",VLOOKUP(A3649,'Tabla de equipos'!$B$3:$D$107,3,FALSE))</f>
        <v/>
      </c>
      <c r="J3649" s="106" t="str">
        <f t="shared" si="56"/>
        <v/>
      </c>
    </row>
    <row r="3650" spans="5:10" x14ac:dyDescent="0.2">
      <c r="E3650" s="128" t="str">
        <f>IF(ISBLANK(A3650),"",VLOOKUP(A3650,'Tabla de equipos'!$B$3:$D$107,3,FALSE))</f>
        <v/>
      </c>
      <c r="J3650" s="106" t="str">
        <f t="shared" si="56"/>
        <v/>
      </c>
    </row>
    <row r="3651" spans="5:10" x14ac:dyDescent="0.2">
      <c r="E3651" s="128" t="str">
        <f>IF(ISBLANK(A3651),"",VLOOKUP(A3651,'Tabla de equipos'!$B$3:$D$107,3,FALSE))</f>
        <v/>
      </c>
      <c r="J3651" s="106" t="str">
        <f t="shared" si="56"/>
        <v/>
      </c>
    </row>
    <row r="3652" spans="5:10" x14ac:dyDescent="0.2">
      <c r="E3652" s="128" t="str">
        <f>IF(ISBLANK(A3652),"",VLOOKUP(A3652,'Tabla de equipos'!$B$3:$D$107,3,FALSE))</f>
        <v/>
      </c>
      <c r="J3652" s="106" t="str">
        <f t="shared" si="56"/>
        <v/>
      </c>
    </row>
    <row r="3653" spans="5:10" x14ac:dyDescent="0.2">
      <c r="E3653" s="128" t="str">
        <f>IF(ISBLANK(A3653),"",VLOOKUP(A3653,'Tabla de equipos'!$B$3:$D$107,3,FALSE))</f>
        <v/>
      </c>
      <c r="J3653" s="106" t="str">
        <f t="shared" ref="J3653:J3716" si="57">IF(AND(A3653="",G3653=0),"",IF(AND(G3653&gt;0,A3653=""),"Falta elegir equipo/producto",IF(AND(A3653&lt;&gt;"",G3653=""),"falta incluir unidades",IF(AND(A3653&lt;&gt;"",G3653&gt;0,B3653=""),"Falta incluir Tipo de Exceptuación",IF(AND(A3653&lt;&gt;"",B3653&lt;&gt;"",C3653="",G3653&gt;0),"Falta Incluir Nombre del Beneficiario","No olvidar adjuntar factura de la exceptuación")))))</f>
        <v/>
      </c>
    </row>
    <row r="3654" spans="5:10" x14ac:dyDescent="0.2">
      <c r="E3654" s="128" t="str">
        <f>IF(ISBLANK(A3654),"",VLOOKUP(A3654,'Tabla de equipos'!$B$3:$D$107,3,FALSE))</f>
        <v/>
      </c>
      <c r="J3654" s="106" t="str">
        <f t="shared" si="57"/>
        <v/>
      </c>
    </row>
    <row r="3655" spans="5:10" x14ac:dyDescent="0.2">
      <c r="E3655" s="128" t="str">
        <f>IF(ISBLANK(A3655),"",VLOOKUP(A3655,'Tabla de equipos'!$B$3:$D$107,3,FALSE))</f>
        <v/>
      </c>
      <c r="J3655" s="106" t="str">
        <f t="shared" si="57"/>
        <v/>
      </c>
    </row>
    <row r="3656" spans="5:10" x14ac:dyDescent="0.2">
      <c r="E3656" s="128" t="str">
        <f>IF(ISBLANK(A3656),"",VLOOKUP(A3656,'Tabla de equipos'!$B$3:$D$107,3,FALSE))</f>
        <v/>
      </c>
      <c r="J3656" s="106" t="str">
        <f t="shared" si="57"/>
        <v/>
      </c>
    </row>
    <row r="3657" spans="5:10" x14ac:dyDescent="0.2">
      <c r="E3657" s="128" t="str">
        <f>IF(ISBLANK(A3657),"",VLOOKUP(A3657,'Tabla de equipos'!$B$3:$D$107,3,FALSE))</f>
        <v/>
      </c>
      <c r="J3657" s="106" t="str">
        <f t="shared" si="57"/>
        <v/>
      </c>
    </row>
    <row r="3658" spans="5:10" x14ac:dyDescent="0.2">
      <c r="E3658" s="128" t="str">
        <f>IF(ISBLANK(A3658),"",VLOOKUP(A3658,'Tabla de equipos'!$B$3:$D$107,3,FALSE))</f>
        <v/>
      </c>
      <c r="J3658" s="106" t="str">
        <f t="shared" si="57"/>
        <v/>
      </c>
    </row>
    <row r="3659" spans="5:10" x14ac:dyDescent="0.2">
      <c r="E3659" s="128" t="str">
        <f>IF(ISBLANK(A3659),"",VLOOKUP(A3659,'Tabla de equipos'!$B$3:$D$107,3,FALSE))</f>
        <v/>
      </c>
      <c r="J3659" s="106" t="str">
        <f t="shared" si="57"/>
        <v/>
      </c>
    </row>
    <row r="3660" spans="5:10" x14ac:dyDescent="0.2">
      <c r="E3660" s="128" t="str">
        <f>IF(ISBLANK(A3660),"",VLOOKUP(A3660,'Tabla de equipos'!$B$3:$D$107,3,FALSE))</f>
        <v/>
      </c>
      <c r="J3660" s="106" t="str">
        <f t="shared" si="57"/>
        <v/>
      </c>
    </row>
    <row r="3661" spans="5:10" x14ac:dyDescent="0.2">
      <c r="E3661" s="128" t="str">
        <f>IF(ISBLANK(A3661),"",VLOOKUP(A3661,'Tabla de equipos'!$B$3:$D$107,3,FALSE))</f>
        <v/>
      </c>
      <c r="J3661" s="106" t="str">
        <f t="shared" si="57"/>
        <v/>
      </c>
    </row>
    <row r="3662" spans="5:10" x14ac:dyDescent="0.2">
      <c r="E3662" s="128" t="str">
        <f>IF(ISBLANK(A3662),"",VLOOKUP(A3662,'Tabla de equipos'!$B$3:$D$107,3,FALSE))</f>
        <v/>
      </c>
      <c r="J3662" s="106" t="str">
        <f t="shared" si="57"/>
        <v/>
      </c>
    </row>
    <row r="3663" spans="5:10" x14ac:dyDescent="0.2">
      <c r="E3663" s="128" t="str">
        <f>IF(ISBLANK(A3663),"",VLOOKUP(A3663,'Tabla de equipos'!$B$3:$D$107,3,FALSE))</f>
        <v/>
      </c>
      <c r="J3663" s="106" t="str">
        <f t="shared" si="57"/>
        <v/>
      </c>
    </row>
    <row r="3664" spans="5:10" x14ac:dyDescent="0.2">
      <c r="E3664" s="128" t="str">
        <f>IF(ISBLANK(A3664),"",VLOOKUP(A3664,'Tabla de equipos'!$B$3:$D$107,3,FALSE))</f>
        <v/>
      </c>
      <c r="J3664" s="106" t="str">
        <f t="shared" si="57"/>
        <v/>
      </c>
    </row>
    <row r="3665" spans="5:10" x14ac:dyDescent="0.2">
      <c r="E3665" s="128" t="str">
        <f>IF(ISBLANK(A3665),"",VLOOKUP(A3665,'Tabla de equipos'!$B$3:$D$107,3,FALSE))</f>
        <v/>
      </c>
      <c r="J3665" s="106" t="str">
        <f t="shared" si="57"/>
        <v/>
      </c>
    </row>
    <row r="3666" spans="5:10" x14ac:dyDescent="0.2">
      <c r="E3666" s="128" t="str">
        <f>IF(ISBLANK(A3666),"",VLOOKUP(A3666,'Tabla de equipos'!$B$3:$D$107,3,FALSE))</f>
        <v/>
      </c>
      <c r="J3666" s="106" t="str">
        <f t="shared" si="57"/>
        <v/>
      </c>
    </row>
    <row r="3667" spans="5:10" x14ac:dyDescent="0.2">
      <c r="E3667" s="128" t="str">
        <f>IF(ISBLANK(A3667),"",VLOOKUP(A3667,'Tabla de equipos'!$B$3:$D$107,3,FALSE))</f>
        <v/>
      </c>
      <c r="J3667" s="106" t="str">
        <f t="shared" si="57"/>
        <v/>
      </c>
    </row>
    <row r="3668" spans="5:10" x14ac:dyDescent="0.2">
      <c r="E3668" s="128" t="str">
        <f>IF(ISBLANK(A3668),"",VLOOKUP(A3668,'Tabla de equipos'!$B$3:$D$107,3,FALSE))</f>
        <v/>
      </c>
      <c r="J3668" s="106" t="str">
        <f t="shared" si="57"/>
        <v/>
      </c>
    </row>
    <row r="3669" spans="5:10" x14ac:dyDescent="0.2">
      <c r="E3669" s="128" t="str">
        <f>IF(ISBLANK(A3669),"",VLOOKUP(A3669,'Tabla de equipos'!$B$3:$D$107,3,FALSE))</f>
        <v/>
      </c>
      <c r="J3669" s="106" t="str">
        <f t="shared" si="57"/>
        <v/>
      </c>
    </row>
    <row r="3670" spans="5:10" x14ac:dyDescent="0.2">
      <c r="E3670" s="128" t="str">
        <f>IF(ISBLANK(A3670),"",VLOOKUP(A3670,'Tabla de equipos'!$B$3:$D$107,3,FALSE))</f>
        <v/>
      </c>
      <c r="J3670" s="106" t="str">
        <f t="shared" si="57"/>
        <v/>
      </c>
    </row>
    <row r="3671" spans="5:10" x14ac:dyDescent="0.2">
      <c r="E3671" s="128" t="str">
        <f>IF(ISBLANK(A3671),"",VLOOKUP(A3671,'Tabla de equipos'!$B$3:$D$107,3,FALSE))</f>
        <v/>
      </c>
      <c r="J3671" s="106" t="str">
        <f t="shared" si="57"/>
        <v/>
      </c>
    </row>
    <row r="3672" spans="5:10" x14ac:dyDescent="0.2">
      <c r="E3672" s="128" t="str">
        <f>IF(ISBLANK(A3672),"",VLOOKUP(A3672,'Tabla de equipos'!$B$3:$D$107,3,FALSE))</f>
        <v/>
      </c>
      <c r="J3672" s="106" t="str">
        <f t="shared" si="57"/>
        <v/>
      </c>
    </row>
    <row r="3673" spans="5:10" x14ac:dyDescent="0.2">
      <c r="E3673" s="128" t="str">
        <f>IF(ISBLANK(A3673),"",VLOOKUP(A3673,'Tabla de equipos'!$B$3:$D$107,3,FALSE))</f>
        <v/>
      </c>
      <c r="J3673" s="106" t="str">
        <f t="shared" si="57"/>
        <v/>
      </c>
    </row>
    <row r="3674" spans="5:10" x14ac:dyDescent="0.2">
      <c r="E3674" s="128" t="str">
        <f>IF(ISBLANK(A3674),"",VLOOKUP(A3674,'Tabla de equipos'!$B$3:$D$107,3,FALSE))</f>
        <v/>
      </c>
      <c r="J3674" s="106" t="str">
        <f t="shared" si="57"/>
        <v/>
      </c>
    </row>
    <row r="3675" spans="5:10" x14ac:dyDescent="0.2">
      <c r="E3675" s="128" t="str">
        <f>IF(ISBLANK(A3675),"",VLOOKUP(A3675,'Tabla de equipos'!$B$3:$D$107,3,FALSE))</f>
        <v/>
      </c>
      <c r="J3675" s="106" t="str">
        <f t="shared" si="57"/>
        <v/>
      </c>
    </row>
    <row r="3676" spans="5:10" x14ac:dyDescent="0.2">
      <c r="E3676" s="128" t="str">
        <f>IF(ISBLANK(A3676),"",VLOOKUP(A3676,'Tabla de equipos'!$B$3:$D$107,3,FALSE))</f>
        <v/>
      </c>
      <c r="J3676" s="106" t="str">
        <f t="shared" si="57"/>
        <v/>
      </c>
    </row>
    <row r="3677" spans="5:10" x14ac:dyDescent="0.2">
      <c r="E3677" s="128" t="str">
        <f>IF(ISBLANK(A3677),"",VLOOKUP(A3677,'Tabla de equipos'!$B$3:$D$107,3,FALSE))</f>
        <v/>
      </c>
      <c r="J3677" s="106" t="str">
        <f t="shared" si="57"/>
        <v/>
      </c>
    </row>
    <row r="3678" spans="5:10" x14ac:dyDescent="0.2">
      <c r="E3678" s="128" t="str">
        <f>IF(ISBLANK(A3678),"",VLOOKUP(A3678,'Tabla de equipos'!$B$3:$D$107,3,FALSE))</f>
        <v/>
      </c>
      <c r="J3678" s="106" t="str">
        <f t="shared" si="57"/>
        <v/>
      </c>
    </row>
    <row r="3679" spans="5:10" x14ac:dyDescent="0.2">
      <c r="E3679" s="128" t="str">
        <f>IF(ISBLANK(A3679),"",VLOOKUP(A3679,'Tabla de equipos'!$B$3:$D$107,3,FALSE))</f>
        <v/>
      </c>
      <c r="J3679" s="106" t="str">
        <f t="shared" si="57"/>
        <v/>
      </c>
    </row>
    <row r="3680" spans="5:10" x14ac:dyDescent="0.2">
      <c r="E3680" s="128" t="str">
        <f>IF(ISBLANK(A3680),"",VLOOKUP(A3680,'Tabla de equipos'!$B$3:$D$107,3,FALSE))</f>
        <v/>
      </c>
      <c r="J3680" s="106" t="str">
        <f t="shared" si="57"/>
        <v/>
      </c>
    </row>
    <row r="3681" spans="5:10" x14ac:dyDescent="0.2">
      <c r="E3681" s="128" t="str">
        <f>IF(ISBLANK(A3681),"",VLOOKUP(A3681,'Tabla de equipos'!$B$3:$D$107,3,FALSE))</f>
        <v/>
      </c>
      <c r="J3681" s="106" t="str">
        <f t="shared" si="57"/>
        <v/>
      </c>
    </row>
    <row r="3682" spans="5:10" x14ac:dyDescent="0.2">
      <c r="E3682" s="128" t="str">
        <f>IF(ISBLANK(A3682),"",VLOOKUP(A3682,'Tabla de equipos'!$B$3:$D$107,3,FALSE))</f>
        <v/>
      </c>
      <c r="J3682" s="106" t="str">
        <f t="shared" si="57"/>
        <v/>
      </c>
    </row>
    <row r="3683" spans="5:10" x14ac:dyDescent="0.2">
      <c r="E3683" s="128" t="str">
        <f>IF(ISBLANK(A3683),"",VLOOKUP(A3683,'Tabla de equipos'!$B$3:$D$107,3,FALSE))</f>
        <v/>
      </c>
      <c r="J3683" s="106" t="str">
        <f t="shared" si="57"/>
        <v/>
      </c>
    </row>
    <row r="3684" spans="5:10" x14ac:dyDescent="0.2">
      <c r="E3684" s="128" t="str">
        <f>IF(ISBLANK(A3684),"",VLOOKUP(A3684,'Tabla de equipos'!$B$3:$D$107,3,FALSE))</f>
        <v/>
      </c>
      <c r="J3684" s="106" t="str">
        <f t="shared" si="57"/>
        <v/>
      </c>
    </row>
    <row r="3685" spans="5:10" x14ac:dyDescent="0.2">
      <c r="E3685" s="128" t="str">
        <f>IF(ISBLANK(A3685),"",VLOOKUP(A3685,'Tabla de equipos'!$B$3:$D$107,3,FALSE))</f>
        <v/>
      </c>
      <c r="J3685" s="106" t="str">
        <f t="shared" si="57"/>
        <v/>
      </c>
    </row>
    <row r="3686" spans="5:10" x14ac:dyDescent="0.2">
      <c r="E3686" s="128" t="str">
        <f>IF(ISBLANK(A3686),"",VLOOKUP(A3686,'Tabla de equipos'!$B$3:$D$107,3,FALSE))</f>
        <v/>
      </c>
      <c r="J3686" s="106" t="str">
        <f t="shared" si="57"/>
        <v/>
      </c>
    </row>
    <row r="3687" spans="5:10" x14ac:dyDescent="0.2">
      <c r="E3687" s="128" t="str">
        <f>IF(ISBLANK(A3687),"",VLOOKUP(A3687,'Tabla de equipos'!$B$3:$D$107,3,FALSE))</f>
        <v/>
      </c>
      <c r="J3687" s="106" t="str">
        <f t="shared" si="57"/>
        <v/>
      </c>
    </row>
    <row r="3688" spans="5:10" x14ac:dyDescent="0.2">
      <c r="E3688" s="128" t="str">
        <f>IF(ISBLANK(A3688),"",VLOOKUP(A3688,'Tabla de equipos'!$B$3:$D$107,3,FALSE))</f>
        <v/>
      </c>
      <c r="J3688" s="106" t="str">
        <f t="shared" si="57"/>
        <v/>
      </c>
    </row>
    <row r="3689" spans="5:10" x14ac:dyDescent="0.2">
      <c r="E3689" s="128" t="str">
        <f>IF(ISBLANK(A3689),"",VLOOKUP(A3689,'Tabla de equipos'!$B$3:$D$107,3,FALSE))</f>
        <v/>
      </c>
      <c r="J3689" s="106" t="str">
        <f t="shared" si="57"/>
        <v/>
      </c>
    </row>
    <row r="3690" spans="5:10" x14ac:dyDescent="0.2">
      <c r="E3690" s="128" t="str">
        <f>IF(ISBLANK(A3690),"",VLOOKUP(A3690,'Tabla de equipos'!$B$3:$D$107,3,FALSE))</f>
        <v/>
      </c>
      <c r="J3690" s="106" t="str">
        <f t="shared" si="57"/>
        <v/>
      </c>
    </row>
    <row r="3691" spans="5:10" x14ac:dyDescent="0.2">
      <c r="E3691" s="128" t="str">
        <f>IF(ISBLANK(A3691),"",VLOOKUP(A3691,'Tabla de equipos'!$B$3:$D$107,3,FALSE))</f>
        <v/>
      </c>
      <c r="J3691" s="106" t="str">
        <f t="shared" si="57"/>
        <v/>
      </c>
    </row>
    <row r="3692" spans="5:10" x14ac:dyDescent="0.2">
      <c r="E3692" s="128" t="str">
        <f>IF(ISBLANK(A3692),"",VLOOKUP(A3692,'Tabla de equipos'!$B$3:$D$107,3,FALSE))</f>
        <v/>
      </c>
      <c r="J3692" s="106" t="str">
        <f t="shared" si="57"/>
        <v/>
      </c>
    </row>
    <row r="3693" spans="5:10" x14ac:dyDescent="0.2">
      <c r="E3693" s="128" t="str">
        <f>IF(ISBLANK(A3693),"",VLOOKUP(A3693,'Tabla de equipos'!$B$3:$D$107,3,FALSE))</f>
        <v/>
      </c>
      <c r="J3693" s="106" t="str">
        <f t="shared" si="57"/>
        <v/>
      </c>
    </row>
    <row r="3694" spans="5:10" x14ac:dyDescent="0.2">
      <c r="E3694" s="128" t="str">
        <f>IF(ISBLANK(A3694),"",VLOOKUP(A3694,'Tabla de equipos'!$B$3:$D$107,3,FALSE))</f>
        <v/>
      </c>
      <c r="J3694" s="106" t="str">
        <f t="shared" si="57"/>
        <v/>
      </c>
    </row>
    <row r="3695" spans="5:10" x14ac:dyDescent="0.2">
      <c r="E3695" s="128" t="str">
        <f>IF(ISBLANK(A3695),"",VLOOKUP(A3695,'Tabla de equipos'!$B$3:$D$107,3,FALSE))</f>
        <v/>
      </c>
      <c r="J3695" s="106" t="str">
        <f t="shared" si="57"/>
        <v/>
      </c>
    </row>
    <row r="3696" spans="5:10" x14ac:dyDescent="0.2">
      <c r="E3696" s="128" t="str">
        <f>IF(ISBLANK(A3696),"",VLOOKUP(A3696,'Tabla de equipos'!$B$3:$D$107,3,FALSE))</f>
        <v/>
      </c>
      <c r="J3696" s="106" t="str">
        <f t="shared" si="57"/>
        <v/>
      </c>
    </row>
    <row r="3697" spans="5:10" x14ac:dyDescent="0.2">
      <c r="E3697" s="128" t="str">
        <f>IF(ISBLANK(A3697),"",VLOOKUP(A3697,'Tabla de equipos'!$B$3:$D$107,3,FALSE))</f>
        <v/>
      </c>
      <c r="J3697" s="106" t="str">
        <f t="shared" si="57"/>
        <v/>
      </c>
    </row>
    <row r="3698" spans="5:10" x14ac:dyDescent="0.2">
      <c r="E3698" s="128" t="str">
        <f>IF(ISBLANK(A3698),"",VLOOKUP(A3698,'Tabla de equipos'!$B$3:$D$107,3,FALSE))</f>
        <v/>
      </c>
      <c r="J3698" s="106" t="str">
        <f t="shared" si="57"/>
        <v/>
      </c>
    </row>
    <row r="3699" spans="5:10" x14ac:dyDescent="0.2">
      <c r="E3699" s="128" t="str">
        <f>IF(ISBLANK(A3699),"",VLOOKUP(A3699,'Tabla de equipos'!$B$3:$D$107,3,FALSE))</f>
        <v/>
      </c>
      <c r="J3699" s="106" t="str">
        <f t="shared" si="57"/>
        <v/>
      </c>
    </row>
    <row r="3700" spans="5:10" x14ac:dyDescent="0.2">
      <c r="E3700" s="128" t="str">
        <f>IF(ISBLANK(A3700),"",VLOOKUP(A3700,'Tabla de equipos'!$B$3:$D$107,3,FALSE))</f>
        <v/>
      </c>
      <c r="J3700" s="106" t="str">
        <f t="shared" si="57"/>
        <v/>
      </c>
    </row>
    <row r="3701" spans="5:10" x14ac:dyDescent="0.2">
      <c r="E3701" s="128" t="str">
        <f>IF(ISBLANK(A3701),"",VLOOKUP(A3701,'Tabla de equipos'!$B$3:$D$107,3,FALSE))</f>
        <v/>
      </c>
      <c r="J3701" s="106" t="str">
        <f t="shared" si="57"/>
        <v/>
      </c>
    </row>
    <row r="3702" spans="5:10" x14ac:dyDescent="0.2">
      <c r="E3702" s="128" t="str">
        <f>IF(ISBLANK(A3702),"",VLOOKUP(A3702,'Tabla de equipos'!$B$3:$D$107,3,FALSE))</f>
        <v/>
      </c>
      <c r="J3702" s="106" t="str">
        <f t="shared" si="57"/>
        <v/>
      </c>
    </row>
    <row r="3703" spans="5:10" x14ac:dyDescent="0.2">
      <c r="E3703" s="128" t="str">
        <f>IF(ISBLANK(A3703),"",VLOOKUP(A3703,'Tabla de equipos'!$B$3:$D$107,3,FALSE))</f>
        <v/>
      </c>
      <c r="J3703" s="106" t="str">
        <f t="shared" si="57"/>
        <v/>
      </c>
    </row>
    <row r="3704" spans="5:10" x14ac:dyDescent="0.2">
      <c r="E3704" s="128" t="str">
        <f>IF(ISBLANK(A3704),"",VLOOKUP(A3704,'Tabla de equipos'!$B$3:$D$107,3,FALSE))</f>
        <v/>
      </c>
      <c r="J3704" s="106" t="str">
        <f t="shared" si="57"/>
        <v/>
      </c>
    </row>
    <row r="3705" spans="5:10" x14ac:dyDescent="0.2">
      <c r="E3705" s="128" t="str">
        <f>IF(ISBLANK(A3705),"",VLOOKUP(A3705,'Tabla de equipos'!$B$3:$D$107,3,FALSE))</f>
        <v/>
      </c>
      <c r="J3705" s="106" t="str">
        <f t="shared" si="57"/>
        <v/>
      </c>
    </row>
    <row r="3706" spans="5:10" x14ac:dyDescent="0.2">
      <c r="E3706" s="128" t="str">
        <f>IF(ISBLANK(A3706),"",VLOOKUP(A3706,'Tabla de equipos'!$B$3:$D$107,3,FALSE))</f>
        <v/>
      </c>
      <c r="J3706" s="106" t="str">
        <f t="shared" si="57"/>
        <v/>
      </c>
    </row>
    <row r="3707" spans="5:10" x14ac:dyDescent="0.2">
      <c r="E3707" s="128" t="str">
        <f>IF(ISBLANK(A3707),"",VLOOKUP(A3707,'Tabla de equipos'!$B$3:$D$107,3,FALSE))</f>
        <v/>
      </c>
      <c r="J3707" s="106" t="str">
        <f t="shared" si="57"/>
        <v/>
      </c>
    </row>
    <row r="3708" spans="5:10" x14ac:dyDescent="0.2">
      <c r="E3708" s="128" t="str">
        <f>IF(ISBLANK(A3708),"",VLOOKUP(A3708,'Tabla de equipos'!$B$3:$D$107,3,FALSE))</f>
        <v/>
      </c>
      <c r="J3708" s="106" t="str">
        <f t="shared" si="57"/>
        <v/>
      </c>
    </row>
    <row r="3709" spans="5:10" x14ac:dyDescent="0.2">
      <c r="E3709" s="128" t="str">
        <f>IF(ISBLANK(A3709),"",VLOOKUP(A3709,'Tabla de equipos'!$B$3:$D$107,3,FALSE))</f>
        <v/>
      </c>
      <c r="J3709" s="106" t="str">
        <f t="shared" si="57"/>
        <v/>
      </c>
    </row>
    <row r="3710" spans="5:10" x14ac:dyDescent="0.2">
      <c r="E3710" s="128" t="str">
        <f>IF(ISBLANK(A3710),"",VLOOKUP(A3710,'Tabla de equipos'!$B$3:$D$107,3,FALSE))</f>
        <v/>
      </c>
      <c r="J3710" s="106" t="str">
        <f t="shared" si="57"/>
        <v/>
      </c>
    </row>
    <row r="3711" spans="5:10" x14ac:dyDescent="0.2">
      <c r="E3711" s="128" t="str">
        <f>IF(ISBLANK(A3711),"",VLOOKUP(A3711,'Tabla de equipos'!$B$3:$D$107,3,FALSE))</f>
        <v/>
      </c>
      <c r="J3711" s="106" t="str">
        <f t="shared" si="57"/>
        <v/>
      </c>
    </row>
    <row r="3712" spans="5:10" x14ac:dyDescent="0.2">
      <c r="E3712" s="128" t="str">
        <f>IF(ISBLANK(A3712),"",VLOOKUP(A3712,'Tabla de equipos'!$B$3:$D$107,3,FALSE))</f>
        <v/>
      </c>
      <c r="J3712" s="106" t="str">
        <f t="shared" si="57"/>
        <v/>
      </c>
    </row>
    <row r="3713" spans="5:10" x14ac:dyDescent="0.2">
      <c r="E3713" s="128" t="str">
        <f>IF(ISBLANK(A3713),"",VLOOKUP(A3713,'Tabla de equipos'!$B$3:$D$107,3,FALSE))</f>
        <v/>
      </c>
      <c r="J3713" s="106" t="str">
        <f t="shared" si="57"/>
        <v/>
      </c>
    </row>
    <row r="3714" spans="5:10" x14ac:dyDescent="0.2">
      <c r="E3714" s="128" t="str">
        <f>IF(ISBLANK(A3714),"",VLOOKUP(A3714,'Tabla de equipos'!$B$3:$D$107,3,FALSE))</f>
        <v/>
      </c>
      <c r="J3714" s="106" t="str">
        <f t="shared" si="57"/>
        <v/>
      </c>
    </row>
    <row r="3715" spans="5:10" x14ac:dyDescent="0.2">
      <c r="E3715" s="128" t="str">
        <f>IF(ISBLANK(A3715),"",VLOOKUP(A3715,'Tabla de equipos'!$B$3:$D$107,3,FALSE))</f>
        <v/>
      </c>
      <c r="J3715" s="106" t="str">
        <f t="shared" si="57"/>
        <v/>
      </c>
    </row>
    <row r="3716" spans="5:10" x14ac:dyDescent="0.2">
      <c r="E3716" s="128" t="str">
        <f>IF(ISBLANK(A3716),"",VLOOKUP(A3716,'Tabla de equipos'!$B$3:$D$107,3,FALSE))</f>
        <v/>
      </c>
      <c r="J3716" s="106" t="str">
        <f t="shared" si="57"/>
        <v/>
      </c>
    </row>
    <row r="3717" spans="5:10" x14ac:dyDescent="0.2">
      <c r="E3717" s="128" t="str">
        <f>IF(ISBLANK(A3717),"",VLOOKUP(A3717,'Tabla de equipos'!$B$3:$D$107,3,FALSE))</f>
        <v/>
      </c>
      <c r="J3717" s="106" t="str">
        <f t="shared" ref="J3717:J3780" si="58">IF(AND(A3717="",G3717=0),"",IF(AND(G3717&gt;0,A3717=""),"Falta elegir equipo/producto",IF(AND(A3717&lt;&gt;"",G3717=""),"falta incluir unidades",IF(AND(A3717&lt;&gt;"",G3717&gt;0,B3717=""),"Falta incluir Tipo de Exceptuación",IF(AND(A3717&lt;&gt;"",B3717&lt;&gt;"",C3717="",G3717&gt;0),"Falta Incluir Nombre del Beneficiario","No olvidar adjuntar factura de la exceptuación")))))</f>
        <v/>
      </c>
    </row>
    <row r="3718" spans="5:10" x14ac:dyDescent="0.2">
      <c r="E3718" s="128" t="str">
        <f>IF(ISBLANK(A3718),"",VLOOKUP(A3718,'Tabla de equipos'!$B$3:$D$107,3,FALSE))</f>
        <v/>
      </c>
      <c r="J3718" s="106" t="str">
        <f t="shared" si="58"/>
        <v/>
      </c>
    </row>
    <row r="3719" spans="5:10" x14ac:dyDescent="0.2">
      <c r="E3719" s="128" t="str">
        <f>IF(ISBLANK(A3719),"",VLOOKUP(A3719,'Tabla de equipos'!$B$3:$D$107,3,FALSE))</f>
        <v/>
      </c>
      <c r="J3719" s="106" t="str">
        <f t="shared" si="58"/>
        <v/>
      </c>
    </row>
    <row r="3720" spans="5:10" x14ac:dyDescent="0.2">
      <c r="E3720" s="128" t="str">
        <f>IF(ISBLANK(A3720),"",VLOOKUP(A3720,'Tabla de equipos'!$B$3:$D$107,3,FALSE))</f>
        <v/>
      </c>
      <c r="J3720" s="106" t="str">
        <f t="shared" si="58"/>
        <v/>
      </c>
    </row>
    <row r="3721" spans="5:10" x14ac:dyDescent="0.2">
      <c r="E3721" s="128" t="str">
        <f>IF(ISBLANK(A3721),"",VLOOKUP(A3721,'Tabla de equipos'!$B$3:$D$107,3,FALSE))</f>
        <v/>
      </c>
      <c r="J3721" s="106" t="str">
        <f t="shared" si="58"/>
        <v/>
      </c>
    </row>
    <row r="3722" spans="5:10" x14ac:dyDescent="0.2">
      <c r="E3722" s="128" t="str">
        <f>IF(ISBLANK(A3722),"",VLOOKUP(A3722,'Tabla de equipos'!$B$3:$D$107,3,FALSE))</f>
        <v/>
      </c>
      <c r="J3722" s="106" t="str">
        <f t="shared" si="58"/>
        <v/>
      </c>
    </row>
    <row r="3723" spans="5:10" x14ac:dyDescent="0.2">
      <c r="E3723" s="128" t="str">
        <f>IF(ISBLANK(A3723),"",VLOOKUP(A3723,'Tabla de equipos'!$B$3:$D$107,3,FALSE))</f>
        <v/>
      </c>
      <c r="J3723" s="106" t="str">
        <f t="shared" si="58"/>
        <v/>
      </c>
    </row>
    <row r="3724" spans="5:10" x14ac:dyDescent="0.2">
      <c r="E3724" s="128" t="str">
        <f>IF(ISBLANK(A3724),"",VLOOKUP(A3724,'Tabla de equipos'!$B$3:$D$107,3,FALSE))</f>
        <v/>
      </c>
      <c r="J3724" s="106" t="str">
        <f t="shared" si="58"/>
        <v/>
      </c>
    </row>
    <row r="3725" spans="5:10" x14ac:dyDescent="0.2">
      <c r="E3725" s="128" t="str">
        <f>IF(ISBLANK(A3725),"",VLOOKUP(A3725,'Tabla de equipos'!$B$3:$D$107,3,FALSE))</f>
        <v/>
      </c>
      <c r="J3725" s="106" t="str">
        <f t="shared" si="58"/>
        <v/>
      </c>
    </row>
    <row r="3726" spans="5:10" x14ac:dyDescent="0.2">
      <c r="E3726" s="128" t="str">
        <f>IF(ISBLANK(A3726),"",VLOOKUP(A3726,'Tabla de equipos'!$B$3:$D$107,3,FALSE))</f>
        <v/>
      </c>
      <c r="J3726" s="106" t="str">
        <f t="shared" si="58"/>
        <v/>
      </c>
    </row>
    <row r="3727" spans="5:10" x14ac:dyDescent="0.2">
      <c r="E3727" s="128" t="str">
        <f>IF(ISBLANK(A3727),"",VLOOKUP(A3727,'Tabla de equipos'!$B$3:$D$107,3,FALSE))</f>
        <v/>
      </c>
      <c r="J3727" s="106" t="str">
        <f t="shared" si="58"/>
        <v/>
      </c>
    </row>
    <row r="3728" spans="5:10" x14ac:dyDescent="0.2">
      <c r="E3728" s="128" t="str">
        <f>IF(ISBLANK(A3728),"",VLOOKUP(A3728,'Tabla de equipos'!$B$3:$D$107,3,FALSE))</f>
        <v/>
      </c>
      <c r="J3728" s="106" t="str">
        <f t="shared" si="58"/>
        <v/>
      </c>
    </row>
    <row r="3729" spans="5:10" x14ac:dyDescent="0.2">
      <c r="E3729" s="128" t="str">
        <f>IF(ISBLANK(A3729),"",VLOOKUP(A3729,'Tabla de equipos'!$B$3:$D$107,3,FALSE))</f>
        <v/>
      </c>
      <c r="J3729" s="106" t="str">
        <f t="shared" si="58"/>
        <v/>
      </c>
    </row>
    <row r="3730" spans="5:10" x14ac:dyDescent="0.2">
      <c r="E3730" s="128" t="str">
        <f>IF(ISBLANK(A3730),"",VLOOKUP(A3730,'Tabla de equipos'!$B$3:$D$107,3,FALSE))</f>
        <v/>
      </c>
      <c r="J3730" s="106" t="str">
        <f t="shared" si="58"/>
        <v/>
      </c>
    </row>
    <row r="3731" spans="5:10" x14ac:dyDescent="0.2">
      <c r="E3731" s="128" t="str">
        <f>IF(ISBLANK(A3731),"",VLOOKUP(A3731,'Tabla de equipos'!$B$3:$D$107,3,FALSE))</f>
        <v/>
      </c>
      <c r="J3731" s="106" t="str">
        <f t="shared" si="58"/>
        <v/>
      </c>
    </row>
    <row r="3732" spans="5:10" x14ac:dyDescent="0.2">
      <c r="E3732" s="128" t="str">
        <f>IF(ISBLANK(A3732),"",VLOOKUP(A3732,'Tabla de equipos'!$B$3:$D$107,3,FALSE))</f>
        <v/>
      </c>
      <c r="J3732" s="106" t="str">
        <f t="shared" si="58"/>
        <v/>
      </c>
    </row>
    <row r="3733" spans="5:10" x14ac:dyDescent="0.2">
      <c r="E3733" s="128" t="str">
        <f>IF(ISBLANK(A3733),"",VLOOKUP(A3733,'Tabla de equipos'!$B$3:$D$107,3,FALSE))</f>
        <v/>
      </c>
      <c r="J3733" s="106" t="str">
        <f t="shared" si="58"/>
        <v/>
      </c>
    </row>
    <row r="3734" spans="5:10" x14ac:dyDescent="0.2">
      <c r="E3734" s="128" t="str">
        <f>IF(ISBLANK(A3734),"",VLOOKUP(A3734,'Tabla de equipos'!$B$3:$D$107,3,FALSE))</f>
        <v/>
      </c>
      <c r="J3734" s="106" t="str">
        <f t="shared" si="58"/>
        <v/>
      </c>
    </row>
    <row r="3735" spans="5:10" x14ac:dyDescent="0.2">
      <c r="E3735" s="128" t="str">
        <f>IF(ISBLANK(A3735),"",VLOOKUP(A3735,'Tabla de equipos'!$B$3:$D$107,3,FALSE))</f>
        <v/>
      </c>
      <c r="J3735" s="106" t="str">
        <f t="shared" si="58"/>
        <v/>
      </c>
    </row>
    <row r="3736" spans="5:10" x14ac:dyDescent="0.2">
      <c r="E3736" s="128" t="str">
        <f>IF(ISBLANK(A3736),"",VLOOKUP(A3736,'Tabla de equipos'!$B$3:$D$107,3,FALSE))</f>
        <v/>
      </c>
      <c r="J3736" s="106" t="str">
        <f t="shared" si="58"/>
        <v/>
      </c>
    </row>
    <row r="3737" spans="5:10" x14ac:dyDescent="0.2">
      <c r="E3737" s="128" t="str">
        <f>IF(ISBLANK(A3737),"",VLOOKUP(A3737,'Tabla de equipos'!$B$3:$D$107,3,FALSE))</f>
        <v/>
      </c>
      <c r="J3737" s="106" t="str">
        <f t="shared" si="58"/>
        <v/>
      </c>
    </row>
    <row r="3738" spans="5:10" x14ac:dyDescent="0.2">
      <c r="E3738" s="128" t="str">
        <f>IF(ISBLANK(A3738),"",VLOOKUP(A3738,'Tabla de equipos'!$B$3:$D$107,3,FALSE))</f>
        <v/>
      </c>
      <c r="J3738" s="106" t="str">
        <f t="shared" si="58"/>
        <v/>
      </c>
    </row>
    <row r="3739" spans="5:10" x14ac:dyDescent="0.2">
      <c r="E3739" s="128" t="str">
        <f>IF(ISBLANK(A3739),"",VLOOKUP(A3739,'Tabla de equipos'!$B$3:$D$107,3,FALSE))</f>
        <v/>
      </c>
      <c r="J3739" s="106" t="str">
        <f t="shared" si="58"/>
        <v/>
      </c>
    </row>
    <row r="3740" spans="5:10" x14ac:dyDescent="0.2">
      <c r="E3740" s="128" t="str">
        <f>IF(ISBLANK(A3740),"",VLOOKUP(A3740,'Tabla de equipos'!$B$3:$D$107,3,FALSE))</f>
        <v/>
      </c>
      <c r="J3740" s="106" t="str">
        <f t="shared" si="58"/>
        <v/>
      </c>
    </row>
    <row r="3741" spans="5:10" x14ac:dyDescent="0.2">
      <c r="E3741" s="128" t="str">
        <f>IF(ISBLANK(A3741),"",VLOOKUP(A3741,'Tabla de equipos'!$B$3:$D$107,3,FALSE))</f>
        <v/>
      </c>
      <c r="J3741" s="106" t="str">
        <f t="shared" si="58"/>
        <v/>
      </c>
    </row>
    <row r="3742" spans="5:10" x14ac:dyDescent="0.2">
      <c r="E3742" s="128" t="str">
        <f>IF(ISBLANK(A3742),"",VLOOKUP(A3742,'Tabla de equipos'!$B$3:$D$107,3,FALSE))</f>
        <v/>
      </c>
      <c r="J3742" s="106" t="str">
        <f t="shared" si="58"/>
        <v/>
      </c>
    </row>
    <row r="3743" spans="5:10" x14ac:dyDescent="0.2">
      <c r="E3743" s="128" t="str">
        <f>IF(ISBLANK(A3743),"",VLOOKUP(A3743,'Tabla de equipos'!$B$3:$D$107,3,FALSE))</f>
        <v/>
      </c>
      <c r="J3743" s="106" t="str">
        <f t="shared" si="58"/>
        <v/>
      </c>
    </row>
    <row r="3744" spans="5:10" x14ac:dyDescent="0.2">
      <c r="E3744" s="128" t="str">
        <f>IF(ISBLANK(A3744),"",VLOOKUP(A3744,'Tabla de equipos'!$B$3:$D$107,3,FALSE))</f>
        <v/>
      </c>
      <c r="J3744" s="106" t="str">
        <f t="shared" si="58"/>
        <v/>
      </c>
    </row>
    <row r="3745" spans="5:10" x14ac:dyDescent="0.2">
      <c r="E3745" s="128" t="str">
        <f>IF(ISBLANK(A3745),"",VLOOKUP(A3745,'Tabla de equipos'!$B$3:$D$107,3,FALSE))</f>
        <v/>
      </c>
      <c r="J3745" s="106" t="str">
        <f t="shared" si="58"/>
        <v/>
      </c>
    </row>
    <row r="3746" spans="5:10" x14ac:dyDescent="0.2">
      <c r="E3746" s="128" t="str">
        <f>IF(ISBLANK(A3746),"",VLOOKUP(A3746,'Tabla de equipos'!$B$3:$D$107,3,FALSE))</f>
        <v/>
      </c>
      <c r="J3746" s="106" t="str">
        <f t="shared" si="58"/>
        <v/>
      </c>
    </row>
    <row r="3747" spans="5:10" x14ac:dyDescent="0.2">
      <c r="E3747" s="128" t="str">
        <f>IF(ISBLANK(A3747),"",VLOOKUP(A3747,'Tabla de equipos'!$B$3:$D$107,3,FALSE))</f>
        <v/>
      </c>
      <c r="J3747" s="106" t="str">
        <f t="shared" si="58"/>
        <v/>
      </c>
    </row>
    <row r="3748" spans="5:10" x14ac:dyDescent="0.2">
      <c r="E3748" s="128" t="str">
        <f>IF(ISBLANK(A3748),"",VLOOKUP(A3748,'Tabla de equipos'!$B$3:$D$107,3,FALSE))</f>
        <v/>
      </c>
      <c r="J3748" s="106" t="str">
        <f t="shared" si="58"/>
        <v/>
      </c>
    </row>
    <row r="3749" spans="5:10" x14ac:dyDescent="0.2">
      <c r="E3749" s="128" t="str">
        <f>IF(ISBLANK(A3749),"",VLOOKUP(A3749,'Tabla de equipos'!$B$3:$D$107,3,FALSE))</f>
        <v/>
      </c>
      <c r="J3749" s="106" t="str">
        <f t="shared" si="58"/>
        <v/>
      </c>
    </row>
    <row r="3750" spans="5:10" x14ac:dyDescent="0.2">
      <c r="E3750" s="128" t="str">
        <f>IF(ISBLANK(A3750),"",VLOOKUP(A3750,'Tabla de equipos'!$B$3:$D$107,3,FALSE))</f>
        <v/>
      </c>
      <c r="J3750" s="106" t="str">
        <f t="shared" si="58"/>
        <v/>
      </c>
    </row>
    <row r="3751" spans="5:10" x14ac:dyDescent="0.2">
      <c r="E3751" s="128" t="str">
        <f>IF(ISBLANK(A3751),"",VLOOKUP(A3751,'Tabla de equipos'!$B$3:$D$107,3,FALSE))</f>
        <v/>
      </c>
      <c r="J3751" s="106" t="str">
        <f t="shared" si="58"/>
        <v/>
      </c>
    </row>
    <row r="3752" spans="5:10" x14ac:dyDescent="0.2">
      <c r="E3752" s="128" t="str">
        <f>IF(ISBLANK(A3752),"",VLOOKUP(A3752,'Tabla de equipos'!$B$3:$D$107,3,FALSE))</f>
        <v/>
      </c>
      <c r="J3752" s="106" t="str">
        <f t="shared" si="58"/>
        <v/>
      </c>
    </row>
    <row r="3753" spans="5:10" x14ac:dyDescent="0.2">
      <c r="E3753" s="128" t="str">
        <f>IF(ISBLANK(A3753),"",VLOOKUP(A3753,'Tabla de equipos'!$B$3:$D$107,3,FALSE))</f>
        <v/>
      </c>
      <c r="J3753" s="106" t="str">
        <f t="shared" si="58"/>
        <v/>
      </c>
    </row>
    <row r="3754" spans="5:10" x14ac:dyDescent="0.2">
      <c r="E3754" s="128" t="str">
        <f>IF(ISBLANK(A3754),"",VLOOKUP(A3754,'Tabla de equipos'!$B$3:$D$107,3,FALSE))</f>
        <v/>
      </c>
      <c r="J3754" s="106" t="str">
        <f t="shared" si="58"/>
        <v/>
      </c>
    </row>
    <row r="3755" spans="5:10" x14ac:dyDescent="0.2">
      <c r="E3755" s="128" t="str">
        <f>IF(ISBLANK(A3755),"",VLOOKUP(A3755,'Tabla de equipos'!$B$3:$D$107,3,FALSE))</f>
        <v/>
      </c>
      <c r="J3755" s="106" t="str">
        <f t="shared" si="58"/>
        <v/>
      </c>
    </row>
    <row r="3756" spans="5:10" x14ac:dyDescent="0.2">
      <c r="E3756" s="128" t="str">
        <f>IF(ISBLANK(A3756),"",VLOOKUP(A3756,'Tabla de equipos'!$B$3:$D$107,3,FALSE))</f>
        <v/>
      </c>
      <c r="J3756" s="106" t="str">
        <f t="shared" si="58"/>
        <v/>
      </c>
    </row>
    <row r="3757" spans="5:10" x14ac:dyDescent="0.2">
      <c r="E3757" s="128" t="str">
        <f>IF(ISBLANK(A3757),"",VLOOKUP(A3757,'Tabla de equipos'!$B$3:$D$107,3,FALSE))</f>
        <v/>
      </c>
      <c r="J3757" s="106" t="str">
        <f t="shared" si="58"/>
        <v/>
      </c>
    </row>
    <row r="3758" spans="5:10" x14ac:dyDescent="0.2">
      <c r="E3758" s="128" t="str">
        <f>IF(ISBLANK(A3758),"",VLOOKUP(A3758,'Tabla de equipos'!$B$3:$D$107,3,FALSE))</f>
        <v/>
      </c>
      <c r="J3758" s="106" t="str">
        <f t="shared" si="58"/>
        <v/>
      </c>
    </row>
    <row r="3759" spans="5:10" x14ac:dyDescent="0.2">
      <c r="E3759" s="128" t="str">
        <f>IF(ISBLANK(A3759),"",VLOOKUP(A3759,'Tabla de equipos'!$B$3:$D$107,3,FALSE))</f>
        <v/>
      </c>
      <c r="J3759" s="106" t="str">
        <f t="shared" si="58"/>
        <v/>
      </c>
    </row>
    <row r="3760" spans="5:10" x14ac:dyDescent="0.2">
      <c r="E3760" s="128" t="str">
        <f>IF(ISBLANK(A3760),"",VLOOKUP(A3760,'Tabla de equipos'!$B$3:$D$107,3,FALSE))</f>
        <v/>
      </c>
      <c r="J3760" s="106" t="str">
        <f t="shared" si="58"/>
        <v/>
      </c>
    </row>
    <row r="3761" spans="5:10" x14ac:dyDescent="0.2">
      <c r="E3761" s="128" t="str">
        <f>IF(ISBLANK(A3761),"",VLOOKUP(A3761,'Tabla de equipos'!$B$3:$D$107,3,FALSE))</f>
        <v/>
      </c>
      <c r="J3761" s="106" t="str">
        <f t="shared" si="58"/>
        <v/>
      </c>
    </row>
    <row r="3762" spans="5:10" x14ac:dyDescent="0.2">
      <c r="E3762" s="128" t="str">
        <f>IF(ISBLANK(A3762),"",VLOOKUP(A3762,'Tabla de equipos'!$B$3:$D$107,3,FALSE))</f>
        <v/>
      </c>
      <c r="J3762" s="106" t="str">
        <f t="shared" si="58"/>
        <v/>
      </c>
    </row>
    <row r="3763" spans="5:10" x14ac:dyDescent="0.2">
      <c r="E3763" s="128" t="str">
        <f>IF(ISBLANK(A3763),"",VLOOKUP(A3763,'Tabla de equipos'!$B$3:$D$107,3,FALSE))</f>
        <v/>
      </c>
      <c r="J3763" s="106" t="str">
        <f t="shared" si="58"/>
        <v/>
      </c>
    </row>
    <row r="3764" spans="5:10" x14ac:dyDescent="0.2">
      <c r="E3764" s="128" t="str">
        <f>IF(ISBLANK(A3764),"",VLOOKUP(A3764,'Tabla de equipos'!$B$3:$D$107,3,FALSE))</f>
        <v/>
      </c>
      <c r="J3764" s="106" t="str">
        <f t="shared" si="58"/>
        <v/>
      </c>
    </row>
    <row r="3765" spans="5:10" x14ac:dyDescent="0.2">
      <c r="E3765" s="128" t="str">
        <f>IF(ISBLANK(A3765),"",VLOOKUP(A3765,'Tabla de equipos'!$B$3:$D$107,3,FALSE))</f>
        <v/>
      </c>
      <c r="J3765" s="106" t="str">
        <f t="shared" si="58"/>
        <v/>
      </c>
    </row>
    <row r="3766" spans="5:10" x14ac:dyDescent="0.2">
      <c r="E3766" s="128" t="str">
        <f>IF(ISBLANK(A3766),"",VLOOKUP(A3766,'Tabla de equipos'!$B$3:$D$107,3,FALSE))</f>
        <v/>
      </c>
      <c r="J3766" s="106" t="str">
        <f t="shared" si="58"/>
        <v/>
      </c>
    </row>
    <row r="3767" spans="5:10" x14ac:dyDescent="0.2">
      <c r="E3767" s="128" t="str">
        <f>IF(ISBLANK(A3767),"",VLOOKUP(A3767,'Tabla de equipos'!$B$3:$D$107,3,FALSE))</f>
        <v/>
      </c>
      <c r="J3767" s="106" t="str">
        <f t="shared" si="58"/>
        <v/>
      </c>
    </row>
    <row r="3768" spans="5:10" x14ac:dyDescent="0.2">
      <c r="E3768" s="128" t="str">
        <f>IF(ISBLANK(A3768),"",VLOOKUP(A3768,'Tabla de equipos'!$B$3:$D$107,3,FALSE))</f>
        <v/>
      </c>
      <c r="J3768" s="106" t="str">
        <f t="shared" si="58"/>
        <v/>
      </c>
    </row>
    <row r="3769" spans="5:10" x14ac:dyDescent="0.2">
      <c r="E3769" s="128" t="str">
        <f>IF(ISBLANK(A3769),"",VLOOKUP(A3769,'Tabla de equipos'!$B$3:$D$107,3,FALSE))</f>
        <v/>
      </c>
      <c r="J3769" s="106" t="str">
        <f t="shared" si="58"/>
        <v/>
      </c>
    </row>
    <row r="3770" spans="5:10" x14ac:dyDescent="0.2">
      <c r="E3770" s="128" t="str">
        <f>IF(ISBLANK(A3770),"",VLOOKUP(A3770,'Tabla de equipos'!$B$3:$D$107,3,FALSE))</f>
        <v/>
      </c>
      <c r="J3770" s="106" t="str">
        <f t="shared" si="58"/>
        <v/>
      </c>
    </row>
    <row r="3771" spans="5:10" x14ac:dyDescent="0.2">
      <c r="E3771" s="128" t="str">
        <f>IF(ISBLANK(A3771),"",VLOOKUP(A3771,'Tabla de equipos'!$B$3:$D$107,3,FALSE))</f>
        <v/>
      </c>
      <c r="J3771" s="106" t="str">
        <f t="shared" si="58"/>
        <v/>
      </c>
    </row>
    <row r="3772" spans="5:10" x14ac:dyDescent="0.2">
      <c r="E3772" s="128" t="str">
        <f>IF(ISBLANK(A3772),"",VLOOKUP(A3772,'Tabla de equipos'!$B$3:$D$107,3,FALSE))</f>
        <v/>
      </c>
      <c r="J3772" s="106" t="str">
        <f t="shared" si="58"/>
        <v/>
      </c>
    </row>
    <row r="3773" spans="5:10" x14ac:dyDescent="0.2">
      <c r="E3773" s="128" t="str">
        <f>IF(ISBLANK(A3773),"",VLOOKUP(A3773,'Tabla de equipos'!$B$3:$D$107,3,FALSE))</f>
        <v/>
      </c>
      <c r="J3773" s="106" t="str">
        <f t="shared" si="58"/>
        <v/>
      </c>
    </row>
    <row r="3774" spans="5:10" x14ac:dyDescent="0.2">
      <c r="E3774" s="128" t="str">
        <f>IF(ISBLANK(A3774),"",VLOOKUP(A3774,'Tabla de equipos'!$B$3:$D$107,3,FALSE))</f>
        <v/>
      </c>
      <c r="J3774" s="106" t="str">
        <f t="shared" si="58"/>
        <v/>
      </c>
    </row>
    <row r="3775" spans="5:10" x14ac:dyDescent="0.2">
      <c r="E3775" s="128" t="str">
        <f>IF(ISBLANK(A3775),"",VLOOKUP(A3775,'Tabla de equipos'!$B$3:$D$107,3,FALSE))</f>
        <v/>
      </c>
      <c r="J3775" s="106" t="str">
        <f t="shared" si="58"/>
        <v/>
      </c>
    </row>
    <row r="3776" spans="5:10" x14ac:dyDescent="0.2">
      <c r="E3776" s="128" t="str">
        <f>IF(ISBLANK(A3776),"",VLOOKUP(A3776,'Tabla de equipos'!$B$3:$D$107,3,FALSE))</f>
        <v/>
      </c>
      <c r="J3776" s="106" t="str">
        <f t="shared" si="58"/>
        <v/>
      </c>
    </row>
    <row r="3777" spans="5:10" x14ac:dyDescent="0.2">
      <c r="E3777" s="128" t="str">
        <f>IF(ISBLANK(A3777),"",VLOOKUP(A3777,'Tabla de equipos'!$B$3:$D$107,3,FALSE))</f>
        <v/>
      </c>
      <c r="J3777" s="106" t="str">
        <f t="shared" si="58"/>
        <v/>
      </c>
    </row>
    <row r="3778" spans="5:10" x14ac:dyDescent="0.2">
      <c r="E3778" s="128" t="str">
        <f>IF(ISBLANK(A3778),"",VLOOKUP(A3778,'Tabla de equipos'!$B$3:$D$107,3,FALSE))</f>
        <v/>
      </c>
      <c r="J3778" s="106" t="str">
        <f t="shared" si="58"/>
        <v/>
      </c>
    </row>
    <row r="3779" spans="5:10" x14ac:dyDescent="0.2">
      <c r="E3779" s="128" t="str">
        <f>IF(ISBLANK(A3779),"",VLOOKUP(A3779,'Tabla de equipos'!$B$3:$D$107,3,FALSE))</f>
        <v/>
      </c>
      <c r="J3779" s="106" t="str">
        <f t="shared" si="58"/>
        <v/>
      </c>
    </row>
    <row r="3780" spans="5:10" x14ac:dyDescent="0.2">
      <c r="E3780" s="128" t="str">
        <f>IF(ISBLANK(A3780),"",VLOOKUP(A3780,'Tabla de equipos'!$B$3:$D$107,3,FALSE))</f>
        <v/>
      </c>
      <c r="J3780" s="106" t="str">
        <f t="shared" si="58"/>
        <v/>
      </c>
    </row>
    <row r="3781" spans="5:10" x14ac:dyDescent="0.2">
      <c r="E3781" s="128" t="str">
        <f>IF(ISBLANK(A3781),"",VLOOKUP(A3781,'Tabla de equipos'!$B$3:$D$107,3,FALSE))</f>
        <v/>
      </c>
      <c r="J3781" s="106" t="str">
        <f t="shared" ref="J3781:J3844" si="59">IF(AND(A3781="",G3781=0),"",IF(AND(G3781&gt;0,A3781=""),"Falta elegir equipo/producto",IF(AND(A3781&lt;&gt;"",G3781=""),"falta incluir unidades",IF(AND(A3781&lt;&gt;"",G3781&gt;0,B3781=""),"Falta incluir Tipo de Exceptuación",IF(AND(A3781&lt;&gt;"",B3781&lt;&gt;"",C3781="",G3781&gt;0),"Falta Incluir Nombre del Beneficiario","No olvidar adjuntar factura de la exceptuación")))))</f>
        <v/>
      </c>
    </row>
    <row r="3782" spans="5:10" x14ac:dyDescent="0.2">
      <c r="E3782" s="128" t="str">
        <f>IF(ISBLANK(A3782),"",VLOOKUP(A3782,'Tabla de equipos'!$B$3:$D$107,3,FALSE))</f>
        <v/>
      </c>
      <c r="J3782" s="106" t="str">
        <f t="shared" si="59"/>
        <v/>
      </c>
    </row>
    <row r="3783" spans="5:10" x14ac:dyDescent="0.2">
      <c r="E3783" s="128" t="str">
        <f>IF(ISBLANK(A3783),"",VLOOKUP(A3783,'Tabla de equipos'!$B$3:$D$107,3,FALSE))</f>
        <v/>
      </c>
      <c r="J3783" s="106" t="str">
        <f t="shared" si="59"/>
        <v/>
      </c>
    </row>
    <row r="3784" spans="5:10" x14ac:dyDescent="0.2">
      <c r="E3784" s="128" t="str">
        <f>IF(ISBLANK(A3784),"",VLOOKUP(A3784,'Tabla de equipos'!$B$3:$D$107,3,FALSE))</f>
        <v/>
      </c>
      <c r="J3784" s="106" t="str">
        <f t="shared" si="59"/>
        <v/>
      </c>
    </row>
    <row r="3785" spans="5:10" x14ac:dyDescent="0.2">
      <c r="E3785" s="128" t="str">
        <f>IF(ISBLANK(A3785),"",VLOOKUP(A3785,'Tabla de equipos'!$B$3:$D$107,3,FALSE))</f>
        <v/>
      </c>
      <c r="J3785" s="106" t="str">
        <f t="shared" si="59"/>
        <v/>
      </c>
    </row>
    <row r="3786" spans="5:10" x14ac:dyDescent="0.2">
      <c r="E3786" s="128" t="str">
        <f>IF(ISBLANK(A3786),"",VLOOKUP(A3786,'Tabla de equipos'!$B$3:$D$107,3,FALSE))</f>
        <v/>
      </c>
      <c r="J3786" s="106" t="str">
        <f t="shared" si="59"/>
        <v/>
      </c>
    </row>
    <row r="3787" spans="5:10" x14ac:dyDescent="0.2">
      <c r="E3787" s="128" t="str">
        <f>IF(ISBLANK(A3787),"",VLOOKUP(A3787,'Tabla de equipos'!$B$3:$D$107,3,FALSE))</f>
        <v/>
      </c>
      <c r="J3787" s="106" t="str">
        <f t="shared" si="59"/>
        <v/>
      </c>
    </row>
    <row r="3788" spans="5:10" x14ac:dyDescent="0.2">
      <c r="E3788" s="128" t="str">
        <f>IF(ISBLANK(A3788),"",VLOOKUP(A3788,'Tabla de equipos'!$B$3:$D$107,3,FALSE))</f>
        <v/>
      </c>
      <c r="J3788" s="106" t="str">
        <f t="shared" si="59"/>
        <v/>
      </c>
    </row>
    <row r="3789" spans="5:10" x14ac:dyDescent="0.2">
      <c r="E3789" s="128" t="str">
        <f>IF(ISBLANK(A3789),"",VLOOKUP(A3789,'Tabla de equipos'!$B$3:$D$107,3,FALSE))</f>
        <v/>
      </c>
      <c r="J3789" s="106" t="str">
        <f t="shared" si="59"/>
        <v/>
      </c>
    </row>
    <row r="3790" spans="5:10" x14ac:dyDescent="0.2">
      <c r="E3790" s="128" t="str">
        <f>IF(ISBLANK(A3790),"",VLOOKUP(A3790,'Tabla de equipos'!$B$3:$D$107,3,FALSE))</f>
        <v/>
      </c>
      <c r="J3790" s="106" t="str">
        <f t="shared" si="59"/>
        <v/>
      </c>
    </row>
    <row r="3791" spans="5:10" x14ac:dyDescent="0.2">
      <c r="E3791" s="128" t="str">
        <f>IF(ISBLANK(A3791),"",VLOOKUP(A3791,'Tabla de equipos'!$B$3:$D$107,3,FALSE))</f>
        <v/>
      </c>
      <c r="J3791" s="106" t="str">
        <f t="shared" si="59"/>
        <v/>
      </c>
    </row>
    <row r="3792" spans="5:10" x14ac:dyDescent="0.2">
      <c r="E3792" s="128" t="str">
        <f>IF(ISBLANK(A3792),"",VLOOKUP(A3792,'Tabla de equipos'!$B$3:$D$107,3,FALSE))</f>
        <v/>
      </c>
      <c r="J3792" s="106" t="str">
        <f t="shared" si="59"/>
        <v/>
      </c>
    </row>
    <row r="3793" spans="5:10" x14ac:dyDescent="0.2">
      <c r="E3793" s="128" t="str">
        <f>IF(ISBLANK(A3793),"",VLOOKUP(A3793,'Tabla de equipos'!$B$3:$D$107,3,FALSE))</f>
        <v/>
      </c>
      <c r="J3793" s="106" t="str">
        <f t="shared" si="59"/>
        <v/>
      </c>
    </row>
    <row r="3794" spans="5:10" x14ac:dyDescent="0.2">
      <c r="E3794" s="128" t="str">
        <f>IF(ISBLANK(A3794),"",VLOOKUP(A3794,'Tabla de equipos'!$B$3:$D$107,3,FALSE))</f>
        <v/>
      </c>
      <c r="J3794" s="106" t="str">
        <f t="shared" si="59"/>
        <v/>
      </c>
    </row>
    <row r="3795" spans="5:10" x14ac:dyDescent="0.2">
      <c r="E3795" s="128" t="str">
        <f>IF(ISBLANK(A3795),"",VLOOKUP(A3795,'Tabla de equipos'!$B$3:$D$107,3,FALSE))</f>
        <v/>
      </c>
      <c r="J3795" s="106" t="str">
        <f t="shared" si="59"/>
        <v/>
      </c>
    </row>
    <row r="3796" spans="5:10" x14ac:dyDescent="0.2">
      <c r="E3796" s="128" t="str">
        <f>IF(ISBLANK(A3796),"",VLOOKUP(A3796,'Tabla de equipos'!$B$3:$D$107,3,FALSE))</f>
        <v/>
      </c>
      <c r="J3796" s="106" t="str">
        <f t="shared" si="59"/>
        <v/>
      </c>
    </row>
    <row r="3797" spans="5:10" x14ac:dyDescent="0.2">
      <c r="E3797" s="128" t="str">
        <f>IF(ISBLANK(A3797),"",VLOOKUP(A3797,'Tabla de equipos'!$B$3:$D$107,3,FALSE))</f>
        <v/>
      </c>
      <c r="J3797" s="106" t="str">
        <f t="shared" si="59"/>
        <v/>
      </c>
    </row>
    <row r="3798" spans="5:10" x14ac:dyDescent="0.2">
      <c r="E3798" s="128" t="str">
        <f>IF(ISBLANK(A3798),"",VLOOKUP(A3798,'Tabla de equipos'!$B$3:$D$107,3,FALSE))</f>
        <v/>
      </c>
      <c r="J3798" s="106" t="str">
        <f t="shared" si="59"/>
        <v/>
      </c>
    </row>
    <row r="3799" spans="5:10" x14ac:dyDescent="0.2">
      <c r="E3799" s="128" t="str">
        <f>IF(ISBLANK(A3799),"",VLOOKUP(A3799,'Tabla de equipos'!$B$3:$D$107,3,FALSE))</f>
        <v/>
      </c>
      <c r="J3799" s="106" t="str">
        <f t="shared" si="59"/>
        <v/>
      </c>
    </row>
    <row r="3800" spans="5:10" x14ac:dyDescent="0.2">
      <c r="E3800" s="128" t="str">
        <f>IF(ISBLANK(A3800),"",VLOOKUP(A3800,'Tabla de equipos'!$B$3:$D$107,3,FALSE))</f>
        <v/>
      </c>
      <c r="J3800" s="106" t="str">
        <f t="shared" si="59"/>
        <v/>
      </c>
    </row>
    <row r="3801" spans="5:10" x14ac:dyDescent="0.2">
      <c r="E3801" s="128" t="str">
        <f>IF(ISBLANK(A3801),"",VLOOKUP(A3801,'Tabla de equipos'!$B$3:$D$107,3,FALSE))</f>
        <v/>
      </c>
      <c r="J3801" s="106" t="str">
        <f t="shared" si="59"/>
        <v/>
      </c>
    </row>
    <row r="3802" spans="5:10" x14ac:dyDescent="0.2">
      <c r="E3802" s="128" t="str">
        <f>IF(ISBLANK(A3802),"",VLOOKUP(A3802,'Tabla de equipos'!$B$3:$D$107,3,FALSE))</f>
        <v/>
      </c>
      <c r="J3802" s="106" t="str">
        <f t="shared" si="59"/>
        <v/>
      </c>
    </row>
    <row r="3803" spans="5:10" x14ac:dyDescent="0.2">
      <c r="E3803" s="128" t="str">
        <f>IF(ISBLANK(A3803),"",VLOOKUP(A3803,'Tabla de equipos'!$B$3:$D$107,3,FALSE))</f>
        <v/>
      </c>
      <c r="J3803" s="106" t="str">
        <f t="shared" si="59"/>
        <v/>
      </c>
    </row>
    <row r="3804" spans="5:10" x14ac:dyDescent="0.2">
      <c r="E3804" s="128" t="str">
        <f>IF(ISBLANK(A3804),"",VLOOKUP(A3804,'Tabla de equipos'!$B$3:$D$107,3,FALSE))</f>
        <v/>
      </c>
      <c r="J3804" s="106" t="str">
        <f t="shared" si="59"/>
        <v/>
      </c>
    </row>
    <row r="3805" spans="5:10" x14ac:dyDescent="0.2">
      <c r="E3805" s="128" t="str">
        <f>IF(ISBLANK(A3805),"",VLOOKUP(A3805,'Tabla de equipos'!$B$3:$D$107,3,FALSE))</f>
        <v/>
      </c>
      <c r="J3805" s="106" t="str">
        <f t="shared" si="59"/>
        <v/>
      </c>
    </row>
    <row r="3806" spans="5:10" x14ac:dyDescent="0.2">
      <c r="E3806" s="128" t="str">
        <f>IF(ISBLANK(A3806),"",VLOOKUP(A3806,'Tabla de equipos'!$B$3:$D$107,3,FALSE))</f>
        <v/>
      </c>
      <c r="J3806" s="106" t="str">
        <f t="shared" si="59"/>
        <v/>
      </c>
    </row>
    <row r="3807" spans="5:10" x14ac:dyDescent="0.2">
      <c r="E3807" s="128" t="str">
        <f>IF(ISBLANK(A3807),"",VLOOKUP(A3807,'Tabla de equipos'!$B$3:$D$107,3,FALSE))</f>
        <v/>
      </c>
      <c r="J3807" s="106" t="str">
        <f t="shared" si="59"/>
        <v/>
      </c>
    </row>
    <row r="3808" spans="5:10" x14ac:dyDescent="0.2">
      <c r="E3808" s="128" t="str">
        <f>IF(ISBLANK(A3808),"",VLOOKUP(A3808,'Tabla de equipos'!$B$3:$D$107,3,FALSE))</f>
        <v/>
      </c>
      <c r="J3808" s="106" t="str">
        <f t="shared" si="59"/>
        <v/>
      </c>
    </row>
    <row r="3809" spans="5:10" x14ac:dyDescent="0.2">
      <c r="E3809" s="128" t="str">
        <f>IF(ISBLANK(A3809),"",VLOOKUP(A3809,'Tabla de equipos'!$B$3:$D$107,3,FALSE))</f>
        <v/>
      </c>
      <c r="J3809" s="106" t="str">
        <f t="shared" si="59"/>
        <v/>
      </c>
    </row>
    <row r="3810" spans="5:10" x14ac:dyDescent="0.2">
      <c r="E3810" s="128" t="str">
        <f>IF(ISBLANK(A3810),"",VLOOKUP(A3810,'Tabla de equipos'!$B$3:$D$107,3,FALSE))</f>
        <v/>
      </c>
      <c r="J3810" s="106" t="str">
        <f t="shared" si="59"/>
        <v/>
      </c>
    </row>
    <row r="3811" spans="5:10" x14ac:dyDescent="0.2">
      <c r="E3811" s="128" t="str">
        <f>IF(ISBLANK(A3811),"",VLOOKUP(A3811,'Tabla de equipos'!$B$3:$D$107,3,FALSE))</f>
        <v/>
      </c>
      <c r="J3811" s="106" t="str">
        <f t="shared" si="59"/>
        <v/>
      </c>
    </row>
    <row r="3812" spans="5:10" x14ac:dyDescent="0.2">
      <c r="E3812" s="128" t="str">
        <f>IF(ISBLANK(A3812),"",VLOOKUP(A3812,'Tabla de equipos'!$B$3:$D$107,3,FALSE))</f>
        <v/>
      </c>
      <c r="J3812" s="106" t="str">
        <f t="shared" si="59"/>
        <v/>
      </c>
    </row>
    <row r="3813" spans="5:10" x14ac:dyDescent="0.2">
      <c r="E3813" s="128" t="str">
        <f>IF(ISBLANK(A3813),"",VLOOKUP(A3813,'Tabla de equipos'!$B$3:$D$107,3,FALSE))</f>
        <v/>
      </c>
      <c r="J3813" s="106" t="str">
        <f t="shared" si="59"/>
        <v/>
      </c>
    </row>
    <row r="3814" spans="5:10" x14ac:dyDescent="0.2">
      <c r="E3814" s="128" t="str">
        <f>IF(ISBLANK(A3814),"",VLOOKUP(A3814,'Tabla de equipos'!$B$3:$D$107,3,FALSE))</f>
        <v/>
      </c>
      <c r="J3814" s="106" t="str">
        <f t="shared" si="59"/>
        <v/>
      </c>
    </row>
    <row r="3815" spans="5:10" x14ac:dyDescent="0.2">
      <c r="E3815" s="128" t="str">
        <f>IF(ISBLANK(A3815),"",VLOOKUP(A3815,'Tabla de equipos'!$B$3:$D$107,3,FALSE))</f>
        <v/>
      </c>
      <c r="J3815" s="106" t="str">
        <f t="shared" si="59"/>
        <v/>
      </c>
    </row>
    <row r="3816" spans="5:10" x14ac:dyDescent="0.2">
      <c r="E3816" s="128" t="str">
        <f>IF(ISBLANK(A3816),"",VLOOKUP(A3816,'Tabla de equipos'!$B$3:$D$107,3,FALSE))</f>
        <v/>
      </c>
      <c r="J3816" s="106" t="str">
        <f t="shared" si="59"/>
        <v/>
      </c>
    </row>
    <row r="3817" spans="5:10" x14ac:dyDescent="0.2">
      <c r="E3817" s="128" t="str">
        <f>IF(ISBLANK(A3817),"",VLOOKUP(A3817,'Tabla de equipos'!$B$3:$D$107,3,FALSE))</f>
        <v/>
      </c>
      <c r="J3817" s="106" t="str">
        <f t="shared" si="59"/>
        <v/>
      </c>
    </row>
    <row r="3818" spans="5:10" x14ac:dyDescent="0.2">
      <c r="E3818" s="128" t="str">
        <f>IF(ISBLANK(A3818),"",VLOOKUP(A3818,'Tabla de equipos'!$B$3:$D$107,3,FALSE))</f>
        <v/>
      </c>
      <c r="J3818" s="106" t="str">
        <f t="shared" si="59"/>
        <v/>
      </c>
    </row>
    <row r="3819" spans="5:10" x14ac:dyDescent="0.2">
      <c r="E3819" s="128" t="str">
        <f>IF(ISBLANK(A3819),"",VLOOKUP(A3819,'Tabla de equipos'!$B$3:$D$107,3,FALSE))</f>
        <v/>
      </c>
      <c r="J3819" s="106" t="str">
        <f t="shared" si="59"/>
        <v/>
      </c>
    </row>
    <row r="3820" spans="5:10" x14ac:dyDescent="0.2">
      <c r="E3820" s="128" t="str">
        <f>IF(ISBLANK(A3820),"",VLOOKUP(A3820,'Tabla de equipos'!$B$3:$D$107,3,FALSE))</f>
        <v/>
      </c>
      <c r="J3820" s="106" t="str">
        <f t="shared" si="59"/>
        <v/>
      </c>
    </row>
    <row r="3821" spans="5:10" x14ac:dyDescent="0.2">
      <c r="E3821" s="128" t="str">
        <f>IF(ISBLANK(A3821),"",VLOOKUP(A3821,'Tabla de equipos'!$B$3:$D$107,3,FALSE))</f>
        <v/>
      </c>
      <c r="J3821" s="106" t="str">
        <f t="shared" si="59"/>
        <v/>
      </c>
    </row>
    <row r="3822" spans="5:10" x14ac:dyDescent="0.2">
      <c r="E3822" s="128" t="str">
        <f>IF(ISBLANK(A3822),"",VLOOKUP(A3822,'Tabla de equipos'!$B$3:$D$107,3,FALSE))</f>
        <v/>
      </c>
      <c r="J3822" s="106" t="str">
        <f t="shared" si="59"/>
        <v/>
      </c>
    </row>
    <row r="3823" spans="5:10" x14ac:dyDescent="0.2">
      <c r="E3823" s="128" t="str">
        <f>IF(ISBLANK(A3823),"",VLOOKUP(A3823,'Tabla de equipos'!$B$3:$D$107,3,FALSE))</f>
        <v/>
      </c>
      <c r="J3823" s="106" t="str">
        <f t="shared" si="59"/>
        <v/>
      </c>
    </row>
    <row r="3824" spans="5:10" x14ac:dyDescent="0.2">
      <c r="E3824" s="128" t="str">
        <f>IF(ISBLANK(A3824),"",VLOOKUP(A3824,'Tabla de equipos'!$B$3:$D$107,3,FALSE))</f>
        <v/>
      </c>
      <c r="J3824" s="106" t="str">
        <f t="shared" si="59"/>
        <v/>
      </c>
    </row>
    <row r="3825" spans="5:10" x14ac:dyDescent="0.2">
      <c r="E3825" s="128" t="str">
        <f>IF(ISBLANK(A3825),"",VLOOKUP(A3825,'Tabla de equipos'!$B$3:$D$107,3,FALSE))</f>
        <v/>
      </c>
      <c r="J3825" s="106" t="str">
        <f t="shared" si="59"/>
        <v/>
      </c>
    </row>
    <row r="3826" spans="5:10" x14ac:dyDescent="0.2">
      <c r="E3826" s="128" t="str">
        <f>IF(ISBLANK(A3826),"",VLOOKUP(A3826,'Tabla de equipos'!$B$3:$D$107,3,FALSE))</f>
        <v/>
      </c>
      <c r="J3826" s="106" t="str">
        <f t="shared" si="59"/>
        <v/>
      </c>
    </row>
    <row r="3827" spans="5:10" x14ac:dyDescent="0.2">
      <c r="E3827" s="128" t="str">
        <f>IF(ISBLANK(A3827),"",VLOOKUP(A3827,'Tabla de equipos'!$B$3:$D$107,3,FALSE))</f>
        <v/>
      </c>
      <c r="J3827" s="106" t="str">
        <f t="shared" si="59"/>
        <v/>
      </c>
    </row>
    <row r="3828" spans="5:10" x14ac:dyDescent="0.2">
      <c r="E3828" s="128" t="str">
        <f>IF(ISBLANK(A3828),"",VLOOKUP(A3828,'Tabla de equipos'!$B$3:$D$107,3,FALSE))</f>
        <v/>
      </c>
      <c r="J3828" s="106" t="str">
        <f t="shared" si="59"/>
        <v/>
      </c>
    </row>
    <row r="3829" spans="5:10" x14ac:dyDescent="0.2">
      <c r="E3829" s="128" t="str">
        <f>IF(ISBLANK(A3829),"",VLOOKUP(A3829,'Tabla de equipos'!$B$3:$D$107,3,FALSE))</f>
        <v/>
      </c>
      <c r="J3829" s="106" t="str">
        <f t="shared" si="59"/>
        <v/>
      </c>
    </row>
    <row r="3830" spans="5:10" x14ac:dyDescent="0.2">
      <c r="E3830" s="128" t="str">
        <f>IF(ISBLANK(A3830),"",VLOOKUP(A3830,'Tabla de equipos'!$B$3:$D$107,3,FALSE))</f>
        <v/>
      </c>
      <c r="J3830" s="106" t="str">
        <f t="shared" si="59"/>
        <v/>
      </c>
    </row>
    <row r="3831" spans="5:10" x14ac:dyDescent="0.2">
      <c r="E3831" s="128" t="str">
        <f>IF(ISBLANK(A3831),"",VLOOKUP(A3831,'Tabla de equipos'!$B$3:$D$107,3,FALSE))</f>
        <v/>
      </c>
      <c r="J3831" s="106" t="str">
        <f t="shared" si="59"/>
        <v/>
      </c>
    </row>
    <row r="3832" spans="5:10" x14ac:dyDescent="0.2">
      <c r="E3832" s="128" t="str">
        <f>IF(ISBLANK(A3832),"",VLOOKUP(A3832,'Tabla de equipos'!$B$3:$D$107,3,FALSE))</f>
        <v/>
      </c>
      <c r="J3832" s="106" t="str">
        <f t="shared" si="59"/>
        <v/>
      </c>
    </row>
    <row r="3833" spans="5:10" x14ac:dyDescent="0.2">
      <c r="E3833" s="128" t="str">
        <f>IF(ISBLANK(A3833),"",VLOOKUP(A3833,'Tabla de equipos'!$B$3:$D$107,3,FALSE))</f>
        <v/>
      </c>
      <c r="J3833" s="106" t="str">
        <f t="shared" si="59"/>
        <v/>
      </c>
    </row>
    <row r="3834" spans="5:10" x14ac:dyDescent="0.2">
      <c r="E3834" s="128" t="str">
        <f>IF(ISBLANK(A3834),"",VLOOKUP(A3834,'Tabla de equipos'!$B$3:$D$107,3,FALSE))</f>
        <v/>
      </c>
      <c r="J3834" s="106" t="str">
        <f t="shared" si="59"/>
        <v/>
      </c>
    </row>
    <row r="3835" spans="5:10" x14ac:dyDescent="0.2">
      <c r="E3835" s="128" t="str">
        <f>IF(ISBLANK(A3835),"",VLOOKUP(A3835,'Tabla de equipos'!$B$3:$D$107,3,FALSE))</f>
        <v/>
      </c>
      <c r="J3835" s="106" t="str">
        <f t="shared" si="59"/>
        <v/>
      </c>
    </row>
    <row r="3836" spans="5:10" x14ac:dyDescent="0.2">
      <c r="E3836" s="128" t="str">
        <f>IF(ISBLANK(A3836),"",VLOOKUP(A3836,'Tabla de equipos'!$B$3:$D$107,3,FALSE))</f>
        <v/>
      </c>
      <c r="J3836" s="106" t="str">
        <f t="shared" si="59"/>
        <v/>
      </c>
    </row>
    <row r="3837" spans="5:10" x14ac:dyDescent="0.2">
      <c r="E3837" s="128" t="str">
        <f>IF(ISBLANK(A3837),"",VLOOKUP(A3837,'Tabla de equipos'!$B$3:$D$107,3,FALSE))</f>
        <v/>
      </c>
      <c r="J3837" s="106" t="str">
        <f t="shared" si="59"/>
        <v/>
      </c>
    </row>
    <row r="3838" spans="5:10" x14ac:dyDescent="0.2">
      <c r="E3838" s="128" t="str">
        <f>IF(ISBLANK(A3838),"",VLOOKUP(A3838,'Tabla de equipos'!$B$3:$D$107,3,FALSE))</f>
        <v/>
      </c>
      <c r="J3838" s="106" t="str">
        <f t="shared" si="59"/>
        <v/>
      </c>
    </row>
    <row r="3839" spans="5:10" x14ac:dyDescent="0.2">
      <c r="E3839" s="128" t="str">
        <f>IF(ISBLANK(A3839),"",VLOOKUP(A3839,'Tabla de equipos'!$B$3:$D$107,3,FALSE))</f>
        <v/>
      </c>
      <c r="J3839" s="106" t="str">
        <f t="shared" si="59"/>
        <v/>
      </c>
    </row>
    <row r="3840" spans="5:10" x14ac:dyDescent="0.2">
      <c r="E3840" s="128" t="str">
        <f>IF(ISBLANK(A3840),"",VLOOKUP(A3840,'Tabla de equipos'!$B$3:$D$107,3,FALSE))</f>
        <v/>
      </c>
      <c r="J3840" s="106" t="str">
        <f t="shared" si="59"/>
        <v/>
      </c>
    </row>
    <row r="3841" spans="5:10" x14ac:dyDescent="0.2">
      <c r="E3841" s="128" t="str">
        <f>IF(ISBLANK(A3841),"",VLOOKUP(A3841,'Tabla de equipos'!$B$3:$D$107,3,FALSE))</f>
        <v/>
      </c>
      <c r="J3841" s="106" t="str">
        <f t="shared" si="59"/>
        <v/>
      </c>
    </row>
    <row r="3842" spans="5:10" x14ac:dyDescent="0.2">
      <c r="E3842" s="128" t="str">
        <f>IF(ISBLANK(A3842),"",VLOOKUP(A3842,'Tabla de equipos'!$B$3:$D$107,3,FALSE))</f>
        <v/>
      </c>
      <c r="J3842" s="106" t="str">
        <f t="shared" si="59"/>
        <v/>
      </c>
    </row>
    <row r="3843" spans="5:10" x14ac:dyDescent="0.2">
      <c r="E3843" s="128" t="str">
        <f>IF(ISBLANK(A3843),"",VLOOKUP(A3843,'Tabla de equipos'!$B$3:$D$107,3,FALSE))</f>
        <v/>
      </c>
      <c r="J3843" s="106" t="str">
        <f t="shared" si="59"/>
        <v/>
      </c>
    </row>
    <row r="3844" spans="5:10" x14ac:dyDescent="0.2">
      <c r="E3844" s="128" t="str">
        <f>IF(ISBLANK(A3844),"",VLOOKUP(A3844,'Tabla de equipos'!$B$3:$D$107,3,FALSE))</f>
        <v/>
      </c>
      <c r="J3844" s="106" t="str">
        <f t="shared" si="59"/>
        <v/>
      </c>
    </row>
    <row r="3845" spans="5:10" x14ac:dyDescent="0.2">
      <c r="E3845" s="128" t="str">
        <f>IF(ISBLANK(A3845),"",VLOOKUP(A3845,'Tabla de equipos'!$B$3:$D$107,3,FALSE))</f>
        <v/>
      </c>
      <c r="J3845" s="106" t="str">
        <f t="shared" ref="J3845:J3908" si="60">IF(AND(A3845="",G3845=0),"",IF(AND(G3845&gt;0,A3845=""),"Falta elegir equipo/producto",IF(AND(A3845&lt;&gt;"",G3845=""),"falta incluir unidades",IF(AND(A3845&lt;&gt;"",G3845&gt;0,B3845=""),"Falta incluir Tipo de Exceptuación",IF(AND(A3845&lt;&gt;"",B3845&lt;&gt;"",C3845="",G3845&gt;0),"Falta Incluir Nombre del Beneficiario","No olvidar adjuntar factura de la exceptuación")))))</f>
        <v/>
      </c>
    </row>
    <row r="3846" spans="5:10" x14ac:dyDescent="0.2">
      <c r="E3846" s="128" t="str">
        <f>IF(ISBLANK(A3846),"",VLOOKUP(A3846,'Tabla de equipos'!$B$3:$D$107,3,FALSE))</f>
        <v/>
      </c>
      <c r="J3846" s="106" t="str">
        <f t="shared" si="60"/>
        <v/>
      </c>
    </row>
    <row r="3847" spans="5:10" x14ac:dyDescent="0.2">
      <c r="E3847" s="128" t="str">
        <f>IF(ISBLANK(A3847),"",VLOOKUP(A3847,'Tabla de equipos'!$B$3:$D$107,3,FALSE))</f>
        <v/>
      </c>
      <c r="J3847" s="106" t="str">
        <f t="shared" si="60"/>
        <v/>
      </c>
    </row>
    <row r="3848" spans="5:10" x14ac:dyDescent="0.2">
      <c r="E3848" s="128" t="str">
        <f>IF(ISBLANK(A3848),"",VLOOKUP(A3848,'Tabla de equipos'!$B$3:$D$107,3,FALSE))</f>
        <v/>
      </c>
      <c r="J3848" s="106" t="str">
        <f t="shared" si="60"/>
        <v/>
      </c>
    </row>
    <row r="3849" spans="5:10" x14ac:dyDescent="0.2">
      <c r="E3849" s="128" t="str">
        <f>IF(ISBLANK(A3849),"",VLOOKUP(A3849,'Tabla de equipos'!$B$3:$D$107,3,FALSE))</f>
        <v/>
      </c>
      <c r="J3849" s="106" t="str">
        <f t="shared" si="60"/>
        <v/>
      </c>
    </row>
    <row r="3850" spans="5:10" x14ac:dyDescent="0.2">
      <c r="E3850" s="128" t="str">
        <f>IF(ISBLANK(A3850),"",VLOOKUP(A3850,'Tabla de equipos'!$B$3:$D$107,3,FALSE))</f>
        <v/>
      </c>
      <c r="J3850" s="106" t="str">
        <f t="shared" si="60"/>
        <v/>
      </c>
    </row>
    <row r="3851" spans="5:10" x14ac:dyDescent="0.2">
      <c r="E3851" s="128" t="str">
        <f>IF(ISBLANK(A3851),"",VLOOKUP(A3851,'Tabla de equipos'!$B$3:$D$107,3,FALSE))</f>
        <v/>
      </c>
      <c r="J3851" s="106" t="str">
        <f t="shared" si="60"/>
        <v/>
      </c>
    </row>
    <row r="3852" spans="5:10" x14ac:dyDescent="0.2">
      <c r="E3852" s="128" t="str">
        <f>IF(ISBLANK(A3852),"",VLOOKUP(A3852,'Tabla de equipos'!$B$3:$D$107,3,FALSE))</f>
        <v/>
      </c>
      <c r="J3852" s="106" t="str">
        <f t="shared" si="60"/>
        <v/>
      </c>
    </row>
    <row r="3853" spans="5:10" x14ac:dyDescent="0.2">
      <c r="E3853" s="128" t="str">
        <f>IF(ISBLANK(A3853),"",VLOOKUP(A3853,'Tabla de equipos'!$B$3:$D$107,3,FALSE))</f>
        <v/>
      </c>
      <c r="J3853" s="106" t="str">
        <f t="shared" si="60"/>
        <v/>
      </c>
    </row>
    <row r="3854" spans="5:10" x14ac:dyDescent="0.2">
      <c r="E3854" s="128" t="str">
        <f>IF(ISBLANK(A3854),"",VLOOKUP(A3854,'Tabla de equipos'!$B$3:$D$107,3,FALSE))</f>
        <v/>
      </c>
      <c r="J3854" s="106" t="str">
        <f t="shared" si="60"/>
        <v/>
      </c>
    </row>
    <row r="3855" spans="5:10" x14ac:dyDescent="0.2">
      <c r="E3855" s="128" t="str">
        <f>IF(ISBLANK(A3855),"",VLOOKUP(A3855,'Tabla de equipos'!$B$3:$D$107,3,FALSE))</f>
        <v/>
      </c>
      <c r="J3855" s="106" t="str">
        <f t="shared" si="60"/>
        <v/>
      </c>
    </row>
    <row r="3856" spans="5:10" x14ac:dyDescent="0.2">
      <c r="E3856" s="128" t="str">
        <f>IF(ISBLANK(A3856),"",VLOOKUP(A3856,'Tabla de equipos'!$B$3:$D$107,3,FALSE))</f>
        <v/>
      </c>
      <c r="J3856" s="106" t="str">
        <f t="shared" si="60"/>
        <v/>
      </c>
    </row>
    <row r="3857" spans="5:10" x14ac:dyDescent="0.2">
      <c r="E3857" s="128" t="str">
        <f>IF(ISBLANK(A3857),"",VLOOKUP(A3857,'Tabla de equipos'!$B$3:$D$107,3,FALSE))</f>
        <v/>
      </c>
      <c r="J3857" s="106" t="str">
        <f t="shared" si="60"/>
        <v/>
      </c>
    </row>
    <row r="3858" spans="5:10" x14ac:dyDescent="0.2">
      <c r="E3858" s="128" t="str">
        <f>IF(ISBLANK(A3858),"",VLOOKUP(A3858,'Tabla de equipos'!$B$3:$D$107,3,FALSE))</f>
        <v/>
      </c>
      <c r="J3858" s="106" t="str">
        <f t="shared" si="60"/>
        <v/>
      </c>
    </row>
    <row r="3859" spans="5:10" x14ac:dyDescent="0.2">
      <c r="E3859" s="128" t="str">
        <f>IF(ISBLANK(A3859),"",VLOOKUP(A3859,'Tabla de equipos'!$B$3:$D$107,3,FALSE))</f>
        <v/>
      </c>
      <c r="J3859" s="106" t="str">
        <f t="shared" si="60"/>
        <v/>
      </c>
    </row>
    <row r="3860" spans="5:10" x14ac:dyDescent="0.2">
      <c r="E3860" s="128" t="str">
        <f>IF(ISBLANK(A3860),"",VLOOKUP(A3860,'Tabla de equipos'!$B$3:$D$107,3,FALSE))</f>
        <v/>
      </c>
      <c r="J3860" s="106" t="str">
        <f t="shared" si="60"/>
        <v/>
      </c>
    </row>
    <row r="3861" spans="5:10" x14ac:dyDescent="0.2">
      <c r="E3861" s="128" t="str">
        <f>IF(ISBLANK(A3861),"",VLOOKUP(A3861,'Tabla de equipos'!$B$3:$D$107,3,FALSE))</f>
        <v/>
      </c>
      <c r="J3861" s="106" t="str">
        <f t="shared" si="60"/>
        <v/>
      </c>
    </row>
    <row r="3862" spans="5:10" x14ac:dyDescent="0.2">
      <c r="E3862" s="128" t="str">
        <f>IF(ISBLANK(A3862),"",VLOOKUP(A3862,'Tabla de equipos'!$B$3:$D$107,3,FALSE))</f>
        <v/>
      </c>
      <c r="J3862" s="106" t="str">
        <f t="shared" si="60"/>
        <v/>
      </c>
    </row>
    <row r="3863" spans="5:10" x14ac:dyDescent="0.2">
      <c r="E3863" s="128" t="str">
        <f>IF(ISBLANK(A3863),"",VLOOKUP(A3863,'Tabla de equipos'!$B$3:$D$107,3,FALSE))</f>
        <v/>
      </c>
      <c r="J3863" s="106" t="str">
        <f t="shared" si="60"/>
        <v/>
      </c>
    </row>
    <row r="3864" spans="5:10" x14ac:dyDescent="0.2">
      <c r="E3864" s="128" t="str">
        <f>IF(ISBLANK(A3864),"",VLOOKUP(A3864,'Tabla de equipos'!$B$3:$D$107,3,FALSE))</f>
        <v/>
      </c>
      <c r="J3864" s="106" t="str">
        <f t="shared" si="60"/>
        <v/>
      </c>
    </row>
    <row r="3865" spans="5:10" x14ac:dyDescent="0.2">
      <c r="E3865" s="128" t="str">
        <f>IF(ISBLANK(A3865),"",VLOOKUP(A3865,'Tabla de equipos'!$B$3:$D$107,3,FALSE))</f>
        <v/>
      </c>
      <c r="J3865" s="106" t="str">
        <f t="shared" si="60"/>
        <v/>
      </c>
    </row>
    <row r="3866" spans="5:10" x14ac:dyDescent="0.2">
      <c r="E3866" s="128" t="str">
        <f>IF(ISBLANK(A3866),"",VLOOKUP(A3866,'Tabla de equipos'!$B$3:$D$107,3,FALSE))</f>
        <v/>
      </c>
      <c r="J3866" s="106" t="str">
        <f t="shared" si="60"/>
        <v/>
      </c>
    </row>
    <row r="3867" spans="5:10" x14ac:dyDescent="0.2">
      <c r="E3867" s="128" t="str">
        <f>IF(ISBLANK(A3867),"",VLOOKUP(A3867,'Tabla de equipos'!$B$3:$D$107,3,FALSE))</f>
        <v/>
      </c>
      <c r="J3867" s="106" t="str">
        <f t="shared" si="60"/>
        <v/>
      </c>
    </row>
    <row r="3868" spans="5:10" x14ac:dyDescent="0.2">
      <c r="E3868" s="128" t="str">
        <f>IF(ISBLANK(A3868),"",VLOOKUP(A3868,'Tabla de equipos'!$B$3:$D$107,3,FALSE))</f>
        <v/>
      </c>
      <c r="J3868" s="106" t="str">
        <f t="shared" si="60"/>
        <v/>
      </c>
    </row>
    <row r="3869" spans="5:10" x14ac:dyDescent="0.2">
      <c r="E3869" s="128" t="str">
        <f>IF(ISBLANK(A3869),"",VLOOKUP(A3869,'Tabla de equipos'!$B$3:$D$107,3,FALSE))</f>
        <v/>
      </c>
      <c r="J3869" s="106" t="str">
        <f t="shared" si="60"/>
        <v/>
      </c>
    </row>
    <row r="3870" spans="5:10" x14ac:dyDescent="0.2">
      <c r="E3870" s="128" t="str">
        <f>IF(ISBLANK(A3870),"",VLOOKUP(A3870,'Tabla de equipos'!$B$3:$D$107,3,FALSE))</f>
        <v/>
      </c>
      <c r="J3870" s="106" t="str">
        <f t="shared" si="60"/>
        <v/>
      </c>
    </row>
    <row r="3871" spans="5:10" x14ac:dyDescent="0.2">
      <c r="E3871" s="128" t="str">
        <f>IF(ISBLANK(A3871),"",VLOOKUP(A3871,'Tabla de equipos'!$B$3:$D$107,3,FALSE))</f>
        <v/>
      </c>
      <c r="J3871" s="106" t="str">
        <f t="shared" si="60"/>
        <v/>
      </c>
    </row>
    <row r="3872" spans="5:10" x14ac:dyDescent="0.2">
      <c r="E3872" s="128" t="str">
        <f>IF(ISBLANK(A3872),"",VLOOKUP(A3872,'Tabla de equipos'!$B$3:$D$107,3,FALSE))</f>
        <v/>
      </c>
      <c r="J3872" s="106" t="str">
        <f t="shared" si="60"/>
        <v/>
      </c>
    </row>
    <row r="3873" spans="5:10" x14ac:dyDescent="0.2">
      <c r="E3873" s="128" t="str">
        <f>IF(ISBLANK(A3873),"",VLOOKUP(A3873,'Tabla de equipos'!$B$3:$D$107,3,FALSE))</f>
        <v/>
      </c>
      <c r="J3873" s="106" t="str">
        <f t="shared" si="60"/>
        <v/>
      </c>
    </row>
    <row r="3874" spans="5:10" x14ac:dyDescent="0.2">
      <c r="E3874" s="128" t="str">
        <f>IF(ISBLANK(A3874),"",VLOOKUP(A3874,'Tabla de equipos'!$B$3:$D$107,3,FALSE))</f>
        <v/>
      </c>
      <c r="J3874" s="106" t="str">
        <f t="shared" si="60"/>
        <v/>
      </c>
    </row>
    <row r="3875" spans="5:10" x14ac:dyDescent="0.2">
      <c r="E3875" s="128" t="str">
        <f>IF(ISBLANK(A3875),"",VLOOKUP(A3875,'Tabla de equipos'!$B$3:$D$107,3,FALSE))</f>
        <v/>
      </c>
      <c r="J3875" s="106" t="str">
        <f t="shared" si="60"/>
        <v/>
      </c>
    </row>
    <row r="3876" spans="5:10" x14ac:dyDescent="0.2">
      <c r="E3876" s="128" t="str">
        <f>IF(ISBLANK(A3876),"",VLOOKUP(A3876,'Tabla de equipos'!$B$3:$D$107,3,FALSE))</f>
        <v/>
      </c>
      <c r="J3876" s="106" t="str">
        <f t="shared" si="60"/>
        <v/>
      </c>
    </row>
    <row r="3877" spans="5:10" x14ac:dyDescent="0.2">
      <c r="E3877" s="128" t="str">
        <f>IF(ISBLANK(A3877),"",VLOOKUP(A3877,'Tabla de equipos'!$B$3:$D$107,3,FALSE))</f>
        <v/>
      </c>
      <c r="J3877" s="106" t="str">
        <f t="shared" si="60"/>
        <v/>
      </c>
    </row>
    <row r="3878" spans="5:10" x14ac:dyDescent="0.2">
      <c r="E3878" s="128" t="str">
        <f>IF(ISBLANK(A3878),"",VLOOKUP(A3878,'Tabla de equipos'!$B$3:$D$107,3,FALSE))</f>
        <v/>
      </c>
      <c r="J3878" s="106" t="str">
        <f t="shared" si="60"/>
        <v/>
      </c>
    </row>
    <row r="3879" spans="5:10" x14ac:dyDescent="0.2">
      <c r="E3879" s="128" t="str">
        <f>IF(ISBLANK(A3879),"",VLOOKUP(A3879,'Tabla de equipos'!$B$3:$D$107,3,FALSE))</f>
        <v/>
      </c>
      <c r="J3879" s="106" t="str">
        <f t="shared" si="60"/>
        <v/>
      </c>
    </row>
    <row r="3880" spans="5:10" x14ac:dyDescent="0.2">
      <c r="E3880" s="128" t="str">
        <f>IF(ISBLANK(A3880),"",VLOOKUP(A3880,'Tabla de equipos'!$B$3:$D$107,3,FALSE))</f>
        <v/>
      </c>
      <c r="J3880" s="106" t="str">
        <f t="shared" si="60"/>
        <v/>
      </c>
    </row>
    <row r="3881" spans="5:10" x14ac:dyDescent="0.2">
      <c r="E3881" s="128" t="str">
        <f>IF(ISBLANK(A3881),"",VLOOKUP(A3881,'Tabla de equipos'!$B$3:$D$107,3,FALSE))</f>
        <v/>
      </c>
      <c r="J3881" s="106" t="str">
        <f t="shared" si="60"/>
        <v/>
      </c>
    </row>
    <row r="3882" spans="5:10" x14ac:dyDescent="0.2">
      <c r="E3882" s="128" t="str">
        <f>IF(ISBLANK(A3882),"",VLOOKUP(A3882,'Tabla de equipos'!$B$3:$D$107,3,FALSE))</f>
        <v/>
      </c>
      <c r="J3882" s="106" t="str">
        <f t="shared" si="60"/>
        <v/>
      </c>
    </row>
    <row r="3883" spans="5:10" x14ac:dyDescent="0.2">
      <c r="E3883" s="128" t="str">
        <f>IF(ISBLANK(A3883),"",VLOOKUP(A3883,'Tabla de equipos'!$B$3:$D$107,3,FALSE))</f>
        <v/>
      </c>
      <c r="J3883" s="106" t="str">
        <f t="shared" si="60"/>
        <v/>
      </c>
    </row>
    <row r="3884" spans="5:10" x14ac:dyDescent="0.2">
      <c r="E3884" s="128" t="str">
        <f>IF(ISBLANK(A3884),"",VLOOKUP(A3884,'Tabla de equipos'!$B$3:$D$107,3,FALSE))</f>
        <v/>
      </c>
      <c r="J3884" s="106" t="str">
        <f t="shared" si="60"/>
        <v/>
      </c>
    </row>
    <row r="3885" spans="5:10" x14ac:dyDescent="0.2">
      <c r="E3885" s="128" t="str">
        <f>IF(ISBLANK(A3885),"",VLOOKUP(A3885,'Tabla de equipos'!$B$3:$D$107,3,FALSE))</f>
        <v/>
      </c>
      <c r="J3885" s="106" t="str">
        <f t="shared" si="60"/>
        <v/>
      </c>
    </row>
    <row r="3886" spans="5:10" x14ac:dyDescent="0.2">
      <c r="E3886" s="128" t="str">
        <f>IF(ISBLANK(A3886),"",VLOOKUP(A3886,'Tabla de equipos'!$B$3:$D$107,3,FALSE))</f>
        <v/>
      </c>
      <c r="J3886" s="106" t="str">
        <f t="shared" si="60"/>
        <v/>
      </c>
    </row>
    <row r="3887" spans="5:10" x14ac:dyDescent="0.2">
      <c r="E3887" s="128" t="str">
        <f>IF(ISBLANK(A3887),"",VLOOKUP(A3887,'Tabla de equipos'!$B$3:$D$107,3,FALSE))</f>
        <v/>
      </c>
      <c r="J3887" s="106" t="str">
        <f t="shared" si="60"/>
        <v/>
      </c>
    </row>
    <row r="3888" spans="5:10" x14ac:dyDescent="0.2">
      <c r="E3888" s="128" t="str">
        <f>IF(ISBLANK(A3888),"",VLOOKUP(A3888,'Tabla de equipos'!$B$3:$D$107,3,FALSE))</f>
        <v/>
      </c>
      <c r="J3888" s="106" t="str">
        <f t="shared" si="60"/>
        <v/>
      </c>
    </row>
    <row r="3889" spans="5:10" x14ac:dyDescent="0.2">
      <c r="E3889" s="128" t="str">
        <f>IF(ISBLANK(A3889),"",VLOOKUP(A3889,'Tabla de equipos'!$B$3:$D$107,3,FALSE))</f>
        <v/>
      </c>
      <c r="J3889" s="106" t="str">
        <f t="shared" si="60"/>
        <v/>
      </c>
    </row>
    <row r="3890" spans="5:10" x14ac:dyDescent="0.2">
      <c r="E3890" s="128" t="str">
        <f>IF(ISBLANK(A3890),"",VLOOKUP(A3890,'Tabla de equipos'!$B$3:$D$107,3,FALSE))</f>
        <v/>
      </c>
      <c r="J3890" s="106" t="str">
        <f t="shared" si="60"/>
        <v/>
      </c>
    </row>
    <row r="3891" spans="5:10" x14ac:dyDescent="0.2">
      <c r="E3891" s="128" t="str">
        <f>IF(ISBLANK(A3891),"",VLOOKUP(A3891,'Tabla de equipos'!$B$3:$D$107,3,FALSE))</f>
        <v/>
      </c>
      <c r="J3891" s="106" t="str">
        <f t="shared" si="60"/>
        <v/>
      </c>
    </row>
    <row r="3892" spans="5:10" x14ac:dyDescent="0.2">
      <c r="E3892" s="128" t="str">
        <f>IF(ISBLANK(A3892),"",VLOOKUP(A3892,'Tabla de equipos'!$B$3:$D$107,3,FALSE))</f>
        <v/>
      </c>
      <c r="J3892" s="106" t="str">
        <f t="shared" si="60"/>
        <v/>
      </c>
    </row>
    <row r="3893" spans="5:10" x14ac:dyDescent="0.2">
      <c r="E3893" s="128" t="str">
        <f>IF(ISBLANK(A3893),"",VLOOKUP(A3893,'Tabla de equipos'!$B$3:$D$107,3,FALSE))</f>
        <v/>
      </c>
      <c r="J3893" s="106" t="str">
        <f t="shared" si="60"/>
        <v/>
      </c>
    </row>
    <row r="3894" spans="5:10" x14ac:dyDescent="0.2">
      <c r="E3894" s="128" t="str">
        <f>IF(ISBLANK(A3894),"",VLOOKUP(A3894,'Tabla de equipos'!$B$3:$D$107,3,FALSE))</f>
        <v/>
      </c>
      <c r="J3894" s="106" t="str">
        <f t="shared" si="60"/>
        <v/>
      </c>
    </row>
    <row r="3895" spans="5:10" x14ac:dyDescent="0.2">
      <c r="E3895" s="128" t="str">
        <f>IF(ISBLANK(A3895),"",VLOOKUP(A3895,'Tabla de equipos'!$B$3:$D$107,3,FALSE))</f>
        <v/>
      </c>
      <c r="J3895" s="106" t="str">
        <f t="shared" si="60"/>
        <v/>
      </c>
    </row>
    <row r="3896" spans="5:10" x14ac:dyDescent="0.2">
      <c r="E3896" s="128" t="str">
        <f>IF(ISBLANK(A3896),"",VLOOKUP(A3896,'Tabla de equipos'!$B$3:$D$107,3,FALSE))</f>
        <v/>
      </c>
      <c r="J3896" s="106" t="str">
        <f t="shared" si="60"/>
        <v/>
      </c>
    </row>
    <row r="3897" spans="5:10" x14ac:dyDescent="0.2">
      <c r="E3897" s="128" t="str">
        <f>IF(ISBLANK(A3897),"",VLOOKUP(A3897,'Tabla de equipos'!$B$3:$D$107,3,FALSE))</f>
        <v/>
      </c>
      <c r="J3897" s="106" t="str">
        <f t="shared" si="60"/>
        <v/>
      </c>
    </row>
    <row r="3898" spans="5:10" x14ac:dyDescent="0.2">
      <c r="E3898" s="128" t="str">
        <f>IF(ISBLANK(A3898),"",VLOOKUP(A3898,'Tabla de equipos'!$B$3:$D$107,3,FALSE))</f>
        <v/>
      </c>
      <c r="J3898" s="106" t="str">
        <f t="shared" si="60"/>
        <v/>
      </c>
    </row>
    <row r="3899" spans="5:10" x14ac:dyDescent="0.2">
      <c r="E3899" s="128" t="str">
        <f>IF(ISBLANK(A3899),"",VLOOKUP(A3899,'Tabla de equipos'!$B$3:$D$107,3,FALSE))</f>
        <v/>
      </c>
      <c r="J3899" s="106" t="str">
        <f t="shared" si="60"/>
        <v/>
      </c>
    </row>
    <row r="3900" spans="5:10" x14ac:dyDescent="0.2">
      <c r="E3900" s="128" t="str">
        <f>IF(ISBLANK(A3900),"",VLOOKUP(A3900,'Tabla de equipos'!$B$3:$D$107,3,FALSE))</f>
        <v/>
      </c>
      <c r="J3900" s="106" t="str">
        <f t="shared" si="60"/>
        <v/>
      </c>
    </row>
    <row r="3901" spans="5:10" x14ac:dyDescent="0.2">
      <c r="E3901" s="128" t="str">
        <f>IF(ISBLANK(A3901),"",VLOOKUP(A3901,'Tabla de equipos'!$B$3:$D$107,3,FALSE))</f>
        <v/>
      </c>
      <c r="J3901" s="106" t="str">
        <f t="shared" si="60"/>
        <v/>
      </c>
    </row>
    <row r="3902" spans="5:10" x14ac:dyDescent="0.2">
      <c r="E3902" s="128" t="str">
        <f>IF(ISBLANK(A3902),"",VLOOKUP(A3902,'Tabla de equipos'!$B$3:$D$107,3,FALSE))</f>
        <v/>
      </c>
      <c r="J3902" s="106" t="str">
        <f t="shared" si="60"/>
        <v/>
      </c>
    </row>
    <row r="3903" spans="5:10" x14ac:dyDescent="0.2">
      <c r="E3903" s="128" t="str">
        <f>IF(ISBLANK(A3903),"",VLOOKUP(A3903,'Tabla de equipos'!$B$3:$D$107,3,FALSE))</f>
        <v/>
      </c>
      <c r="J3903" s="106" t="str">
        <f t="shared" si="60"/>
        <v/>
      </c>
    </row>
    <row r="3904" spans="5:10" x14ac:dyDescent="0.2">
      <c r="E3904" s="128" t="str">
        <f>IF(ISBLANK(A3904),"",VLOOKUP(A3904,'Tabla de equipos'!$B$3:$D$107,3,FALSE))</f>
        <v/>
      </c>
      <c r="J3904" s="106" t="str">
        <f t="shared" si="60"/>
        <v/>
      </c>
    </row>
    <row r="3905" spans="5:10" x14ac:dyDescent="0.2">
      <c r="E3905" s="128" t="str">
        <f>IF(ISBLANK(A3905),"",VLOOKUP(A3905,'Tabla de equipos'!$B$3:$D$107,3,FALSE))</f>
        <v/>
      </c>
      <c r="J3905" s="106" t="str">
        <f t="shared" si="60"/>
        <v/>
      </c>
    </row>
    <row r="3906" spans="5:10" x14ac:dyDescent="0.2">
      <c r="E3906" s="128" t="str">
        <f>IF(ISBLANK(A3906),"",VLOOKUP(A3906,'Tabla de equipos'!$B$3:$D$107,3,FALSE))</f>
        <v/>
      </c>
      <c r="J3906" s="106" t="str">
        <f t="shared" si="60"/>
        <v/>
      </c>
    </row>
    <row r="3907" spans="5:10" x14ac:dyDescent="0.2">
      <c r="E3907" s="128" t="str">
        <f>IF(ISBLANK(A3907),"",VLOOKUP(A3907,'Tabla de equipos'!$B$3:$D$107,3,FALSE))</f>
        <v/>
      </c>
      <c r="J3907" s="106" t="str">
        <f t="shared" si="60"/>
        <v/>
      </c>
    </row>
    <row r="3908" spans="5:10" x14ac:dyDescent="0.2">
      <c r="E3908" s="128" t="str">
        <f>IF(ISBLANK(A3908),"",VLOOKUP(A3908,'Tabla de equipos'!$B$3:$D$107,3,FALSE))</f>
        <v/>
      </c>
      <c r="J3908" s="106" t="str">
        <f t="shared" si="60"/>
        <v/>
      </c>
    </row>
    <row r="3909" spans="5:10" x14ac:dyDescent="0.2">
      <c r="E3909" s="128" t="str">
        <f>IF(ISBLANK(A3909),"",VLOOKUP(A3909,'Tabla de equipos'!$B$3:$D$107,3,FALSE))</f>
        <v/>
      </c>
      <c r="J3909" s="106" t="str">
        <f t="shared" ref="J3909:J3972" si="61">IF(AND(A3909="",G3909=0),"",IF(AND(G3909&gt;0,A3909=""),"Falta elegir equipo/producto",IF(AND(A3909&lt;&gt;"",G3909=""),"falta incluir unidades",IF(AND(A3909&lt;&gt;"",G3909&gt;0,B3909=""),"Falta incluir Tipo de Exceptuación",IF(AND(A3909&lt;&gt;"",B3909&lt;&gt;"",C3909="",G3909&gt;0),"Falta Incluir Nombre del Beneficiario","No olvidar adjuntar factura de la exceptuación")))))</f>
        <v/>
      </c>
    </row>
    <row r="3910" spans="5:10" x14ac:dyDescent="0.2">
      <c r="E3910" s="128" t="str">
        <f>IF(ISBLANK(A3910),"",VLOOKUP(A3910,'Tabla de equipos'!$B$3:$D$107,3,FALSE))</f>
        <v/>
      </c>
      <c r="J3910" s="106" t="str">
        <f t="shared" si="61"/>
        <v/>
      </c>
    </row>
    <row r="3911" spans="5:10" x14ac:dyDescent="0.2">
      <c r="E3911" s="128" t="str">
        <f>IF(ISBLANK(A3911),"",VLOOKUP(A3911,'Tabla de equipos'!$B$3:$D$107,3,FALSE))</f>
        <v/>
      </c>
      <c r="J3911" s="106" t="str">
        <f t="shared" si="61"/>
        <v/>
      </c>
    </row>
    <row r="3912" spans="5:10" x14ac:dyDescent="0.2">
      <c r="E3912" s="128" t="str">
        <f>IF(ISBLANK(A3912),"",VLOOKUP(A3912,'Tabla de equipos'!$B$3:$D$107,3,FALSE))</f>
        <v/>
      </c>
      <c r="J3912" s="106" t="str">
        <f t="shared" si="61"/>
        <v/>
      </c>
    </row>
    <row r="3913" spans="5:10" x14ac:dyDescent="0.2">
      <c r="E3913" s="128" t="str">
        <f>IF(ISBLANK(A3913),"",VLOOKUP(A3913,'Tabla de equipos'!$B$3:$D$107,3,FALSE))</f>
        <v/>
      </c>
      <c r="J3913" s="106" t="str">
        <f t="shared" si="61"/>
        <v/>
      </c>
    </row>
    <row r="3914" spans="5:10" x14ac:dyDescent="0.2">
      <c r="E3914" s="128" t="str">
        <f>IF(ISBLANK(A3914),"",VLOOKUP(A3914,'Tabla de equipos'!$B$3:$D$107,3,FALSE))</f>
        <v/>
      </c>
      <c r="J3914" s="106" t="str">
        <f t="shared" si="61"/>
        <v/>
      </c>
    </row>
    <row r="3915" spans="5:10" x14ac:dyDescent="0.2">
      <c r="E3915" s="128" t="str">
        <f>IF(ISBLANK(A3915),"",VLOOKUP(A3915,'Tabla de equipos'!$B$3:$D$107,3,FALSE))</f>
        <v/>
      </c>
      <c r="J3915" s="106" t="str">
        <f t="shared" si="61"/>
        <v/>
      </c>
    </row>
    <row r="3916" spans="5:10" x14ac:dyDescent="0.2">
      <c r="E3916" s="128" t="str">
        <f>IF(ISBLANK(A3916),"",VLOOKUP(A3916,'Tabla de equipos'!$B$3:$D$107,3,FALSE))</f>
        <v/>
      </c>
      <c r="J3916" s="106" t="str">
        <f t="shared" si="61"/>
        <v/>
      </c>
    </row>
    <row r="3917" spans="5:10" x14ac:dyDescent="0.2">
      <c r="E3917" s="128" t="str">
        <f>IF(ISBLANK(A3917),"",VLOOKUP(A3917,'Tabla de equipos'!$B$3:$D$107,3,FALSE))</f>
        <v/>
      </c>
      <c r="J3917" s="106" t="str">
        <f t="shared" si="61"/>
        <v/>
      </c>
    </row>
    <row r="3918" spans="5:10" x14ac:dyDescent="0.2">
      <c r="E3918" s="128" t="str">
        <f>IF(ISBLANK(A3918),"",VLOOKUP(A3918,'Tabla de equipos'!$B$3:$D$107,3,FALSE))</f>
        <v/>
      </c>
      <c r="J3918" s="106" t="str">
        <f t="shared" si="61"/>
        <v/>
      </c>
    </row>
    <row r="3919" spans="5:10" x14ac:dyDescent="0.2">
      <c r="E3919" s="128" t="str">
        <f>IF(ISBLANK(A3919),"",VLOOKUP(A3919,'Tabla de equipos'!$B$3:$D$107,3,FALSE))</f>
        <v/>
      </c>
      <c r="J3919" s="106" t="str">
        <f t="shared" si="61"/>
        <v/>
      </c>
    </row>
    <row r="3920" spans="5:10" x14ac:dyDescent="0.2">
      <c r="E3920" s="128" t="str">
        <f>IF(ISBLANK(A3920),"",VLOOKUP(A3920,'Tabla de equipos'!$B$3:$D$107,3,FALSE))</f>
        <v/>
      </c>
      <c r="J3920" s="106" t="str">
        <f t="shared" si="61"/>
        <v/>
      </c>
    </row>
    <row r="3921" spans="5:10" x14ac:dyDescent="0.2">
      <c r="E3921" s="128" t="str">
        <f>IF(ISBLANK(A3921),"",VLOOKUP(A3921,'Tabla de equipos'!$B$3:$D$107,3,FALSE))</f>
        <v/>
      </c>
      <c r="J3921" s="106" t="str">
        <f t="shared" si="61"/>
        <v/>
      </c>
    </row>
    <row r="3922" spans="5:10" x14ac:dyDescent="0.2">
      <c r="E3922" s="128" t="str">
        <f>IF(ISBLANK(A3922),"",VLOOKUP(A3922,'Tabla de equipos'!$B$3:$D$107,3,FALSE))</f>
        <v/>
      </c>
      <c r="J3922" s="106" t="str">
        <f t="shared" si="61"/>
        <v/>
      </c>
    </row>
    <row r="3923" spans="5:10" x14ac:dyDescent="0.2">
      <c r="E3923" s="128" t="str">
        <f>IF(ISBLANK(A3923),"",VLOOKUP(A3923,'Tabla de equipos'!$B$3:$D$107,3,FALSE))</f>
        <v/>
      </c>
      <c r="J3923" s="106" t="str">
        <f t="shared" si="61"/>
        <v/>
      </c>
    </row>
    <row r="3924" spans="5:10" x14ac:dyDescent="0.2">
      <c r="E3924" s="128" t="str">
        <f>IF(ISBLANK(A3924),"",VLOOKUP(A3924,'Tabla de equipos'!$B$3:$D$107,3,FALSE))</f>
        <v/>
      </c>
      <c r="J3924" s="106" t="str">
        <f t="shared" si="61"/>
        <v/>
      </c>
    </row>
    <row r="3925" spans="5:10" x14ac:dyDescent="0.2">
      <c r="E3925" s="128" t="str">
        <f>IF(ISBLANK(A3925),"",VLOOKUP(A3925,'Tabla de equipos'!$B$3:$D$107,3,FALSE))</f>
        <v/>
      </c>
      <c r="J3925" s="106" t="str">
        <f t="shared" si="61"/>
        <v/>
      </c>
    </row>
    <row r="3926" spans="5:10" x14ac:dyDescent="0.2">
      <c r="E3926" s="128" t="str">
        <f>IF(ISBLANK(A3926),"",VLOOKUP(A3926,'Tabla de equipos'!$B$3:$D$107,3,FALSE))</f>
        <v/>
      </c>
      <c r="J3926" s="106" t="str">
        <f t="shared" si="61"/>
        <v/>
      </c>
    </row>
    <row r="3927" spans="5:10" x14ac:dyDescent="0.2">
      <c r="E3927" s="128" t="str">
        <f>IF(ISBLANK(A3927),"",VLOOKUP(A3927,'Tabla de equipos'!$B$3:$D$107,3,FALSE))</f>
        <v/>
      </c>
      <c r="J3927" s="106" t="str">
        <f t="shared" si="61"/>
        <v/>
      </c>
    </row>
    <row r="3928" spans="5:10" x14ac:dyDescent="0.2">
      <c r="E3928" s="128" t="str">
        <f>IF(ISBLANK(A3928),"",VLOOKUP(A3928,'Tabla de equipos'!$B$3:$D$107,3,FALSE))</f>
        <v/>
      </c>
      <c r="J3928" s="106" t="str">
        <f t="shared" si="61"/>
        <v/>
      </c>
    </row>
    <row r="3929" spans="5:10" x14ac:dyDescent="0.2">
      <c r="E3929" s="128" t="str">
        <f>IF(ISBLANK(A3929),"",VLOOKUP(A3929,'Tabla de equipos'!$B$3:$D$107,3,FALSE))</f>
        <v/>
      </c>
      <c r="J3929" s="106" t="str">
        <f t="shared" si="61"/>
        <v/>
      </c>
    </row>
    <row r="3930" spans="5:10" x14ac:dyDescent="0.2">
      <c r="E3930" s="128" t="str">
        <f>IF(ISBLANK(A3930),"",VLOOKUP(A3930,'Tabla de equipos'!$B$3:$D$107,3,FALSE))</f>
        <v/>
      </c>
      <c r="J3930" s="106" t="str">
        <f t="shared" si="61"/>
        <v/>
      </c>
    </row>
    <row r="3931" spans="5:10" x14ac:dyDescent="0.2">
      <c r="E3931" s="128" t="str">
        <f>IF(ISBLANK(A3931),"",VLOOKUP(A3931,'Tabla de equipos'!$B$3:$D$107,3,FALSE))</f>
        <v/>
      </c>
      <c r="J3931" s="106" t="str">
        <f t="shared" si="61"/>
        <v/>
      </c>
    </row>
    <row r="3932" spans="5:10" x14ac:dyDescent="0.2">
      <c r="E3932" s="128" t="str">
        <f>IF(ISBLANK(A3932),"",VLOOKUP(A3932,'Tabla de equipos'!$B$3:$D$107,3,FALSE))</f>
        <v/>
      </c>
      <c r="J3932" s="106" t="str">
        <f t="shared" si="61"/>
        <v/>
      </c>
    </row>
    <row r="3933" spans="5:10" x14ac:dyDescent="0.2">
      <c r="E3933" s="128" t="str">
        <f>IF(ISBLANK(A3933),"",VLOOKUP(A3933,'Tabla de equipos'!$B$3:$D$107,3,FALSE))</f>
        <v/>
      </c>
      <c r="J3933" s="106" t="str">
        <f t="shared" si="61"/>
        <v/>
      </c>
    </row>
    <row r="3934" spans="5:10" x14ac:dyDescent="0.2">
      <c r="E3934" s="128" t="str">
        <f>IF(ISBLANK(A3934),"",VLOOKUP(A3934,'Tabla de equipos'!$B$3:$D$107,3,FALSE))</f>
        <v/>
      </c>
      <c r="J3934" s="106" t="str">
        <f t="shared" si="61"/>
        <v/>
      </c>
    </row>
    <row r="3935" spans="5:10" x14ac:dyDescent="0.2">
      <c r="E3935" s="128" t="str">
        <f>IF(ISBLANK(A3935),"",VLOOKUP(A3935,'Tabla de equipos'!$B$3:$D$107,3,FALSE))</f>
        <v/>
      </c>
      <c r="J3935" s="106" t="str">
        <f t="shared" si="61"/>
        <v/>
      </c>
    </row>
    <row r="3936" spans="5:10" x14ac:dyDescent="0.2">
      <c r="E3936" s="128" t="str">
        <f>IF(ISBLANK(A3936),"",VLOOKUP(A3936,'Tabla de equipos'!$B$3:$D$107,3,FALSE))</f>
        <v/>
      </c>
      <c r="J3936" s="106" t="str">
        <f t="shared" si="61"/>
        <v/>
      </c>
    </row>
    <row r="3937" spans="5:10" x14ac:dyDescent="0.2">
      <c r="E3937" s="128" t="str">
        <f>IF(ISBLANK(A3937),"",VLOOKUP(A3937,'Tabla de equipos'!$B$3:$D$107,3,FALSE))</f>
        <v/>
      </c>
      <c r="J3937" s="106" t="str">
        <f t="shared" si="61"/>
        <v/>
      </c>
    </row>
    <row r="3938" spans="5:10" x14ac:dyDescent="0.2">
      <c r="E3938" s="128" t="str">
        <f>IF(ISBLANK(A3938),"",VLOOKUP(A3938,'Tabla de equipos'!$B$3:$D$107,3,FALSE))</f>
        <v/>
      </c>
      <c r="J3938" s="106" t="str">
        <f t="shared" si="61"/>
        <v/>
      </c>
    </row>
    <row r="3939" spans="5:10" x14ac:dyDescent="0.2">
      <c r="E3939" s="128" t="str">
        <f>IF(ISBLANK(A3939),"",VLOOKUP(A3939,'Tabla de equipos'!$B$3:$D$107,3,FALSE))</f>
        <v/>
      </c>
      <c r="J3939" s="106" t="str">
        <f t="shared" si="61"/>
        <v/>
      </c>
    </row>
    <row r="3940" spans="5:10" x14ac:dyDescent="0.2">
      <c r="E3940" s="128" t="str">
        <f>IF(ISBLANK(A3940),"",VLOOKUP(A3940,'Tabla de equipos'!$B$3:$D$107,3,FALSE))</f>
        <v/>
      </c>
      <c r="J3940" s="106" t="str">
        <f t="shared" si="61"/>
        <v/>
      </c>
    </row>
    <row r="3941" spans="5:10" x14ac:dyDescent="0.2">
      <c r="E3941" s="128" t="str">
        <f>IF(ISBLANK(A3941),"",VLOOKUP(A3941,'Tabla de equipos'!$B$3:$D$107,3,FALSE))</f>
        <v/>
      </c>
      <c r="J3941" s="106" t="str">
        <f t="shared" si="61"/>
        <v/>
      </c>
    </row>
    <row r="3942" spans="5:10" x14ac:dyDescent="0.2">
      <c r="E3942" s="128" t="str">
        <f>IF(ISBLANK(A3942),"",VLOOKUP(A3942,'Tabla de equipos'!$B$3:$D$107,3,FALSE))</f>
        <v/>
      </c>
      <c r="J3942" s="106" t="str">
        <f t="shared" si="61"/>
        <v/>
      </c>
    </row>
    <row r="3943" spans="5:10" x14ac:dyDescent="0.2">
      <c r="E3943" s="128" t="str">
        <f>IF(ISBLANK(A3943),"",VLOOKUP(A3943,'Tabla de equipos'!$B$3:$D$107,3,FALSE))</f>
        <v/>
      </c>
      <c r="J3943" s="106" t="str">
        <f t="shared" si="61"/>
        <v/>
      </c>
    </row>
    <row r="3944" spans="5:10" x14ac:dyDescent="0.2">
      <c r="E3944" s="128" t="str">
        <f>IF(ISBLANK(A3944),"",VLOOKUP(A3944,'Tabla de equipos'!$B$3:$D$107,3,FALSE))</f>
        <v/>
      </c>
      <c r="J3944" s="106" t="str">
        <f t="shared" si="61"/>
        <v/>
      </c>
    </row>
    <row r="3945" spans="5:10" x14ac:dyDescent="0.2">
      <c r="E3945" s="128" t="str">
        <f>IF(ISBLANK(A3945),"",VLOOKUP(A3945,'Tabla de equipos'!$B$3:$D$107,3,FALSE))</f>
        <v/>
      </c>
      <c r="J3945" s="106" t="str">
        <f t="shared" si="61"/>
        <v/>
      </c>
    </row>
    <row r="3946" spans="5:10" x14ac:dyDescent="0.2">
      <c r="E3946" s="128" t="str">
        <f>IF(ISBLANK(A3946),"",VLOOKUP(A3946,'Tabla de equipos'!$B$3:$D$107,3,FALSE))</f>
        <v/>
      </c>
      <c r="J3946" s="106" t="str">
        <f t="shared" si="61"/>
        <v/>
      </c>
    </row>
    <row r="3947" spans="5:10" x14ac:dyDescent="0.2">
      <c r="E3947" s="128" t="str">
        <f>IF(ISBLANK(A3947),"",VLOOKUP(A3947,'Tabla de equipos'!$B$3:$D$107,3,FALSE))</f>
        <v/>
      </c>
      <c r="J3947" s="106" t="str">
        <f t="shared" si="61"/>
        <v/>
      </c>
    </row>
    <row r="3948" spans="5:10" x14ac:dyDescent="0.2">
      <c r="E3948" s="128" t="str">
        <f>IF(ISBLANK(A3948),"",VLOOKUP(A3948,'Tabla de equipos'!$B$3:$D$107,3,FALSE))</f>
        <v/>
      </c>
      <c r="J3948" s="106" t="str">
        <f t="shared" si="61"/>
        <v/>
      </c>
    </row>
    <row r="3949" spans="5:10" x14ac:dyDescent="0.2">
      <c r="E3949" s="128" t="str">
        <f>IF(ISBLANK(A3949),"",VLOOKUP(A3949,'Tabla de equipos'!$B$3:$D$107,3,FALSE))</f>
        <v/>
      </c>
      <c r="J3949" s="106" t="str">
        <f t="shared" si="61"/>
        <v/>
      </c>
    </row>
    <row r="3950" spans="5:10" x14ac:dyDescent="0.2">
      <c r="E3950" s="128" t="str">
        <f>IF(ISBLANK(A3950),"",VLOOKUP(A3950,'Tabla de equipos'!$B$3:$D$107,3,FALSE))</f>
        <v/>
      </c>
      <c r="J3950" s="106" t="str">
        <f t="shared" si="61"/>
        <v/>
      </c>
    </row>
    <row r="3951" spans="5:10" x14ac:dyDescent="0.2">
      <c r="E3951" s="128" t="str">
        <f>IF(ISBLANK(A3951),"",VLOOKUP(A3951,'Tabla de equipos'!$B$3:$D$107,3,FALSE))</f>
        <v/>
      </c>
      <c r="J3951" s="106" t="str">
        <f t="shared" si="61"/>
        <v/>
      </c>
    </row>
    <row r="3952" spans="5:10" x14ac:dyDescent="0.2">
      <c r="E3952" s="128" t="str">
        <f>IF(ISBLANK(A3952),"",VLOOKUP(A3952,'Tabla de equipos'!$B$3:$D$107,3,FALSE))</f>
        <v/>
      </c>
      <c r="J3952" s="106" t="str">
        <f t="shared" si="61"/>
        <v/>
      </c>
    </row>
    <row r="3953" spans="5:10" x14ac:dyDescent="0.2">
      <c r="E3953" s="128" t="str">
        <f>IF(ISBLANK(A3953),"",VLOOKUP(A3953,'Tabla de equipos'!$B$3:$D$107,3,FALSE))</f>
        <v/>
      </c>
      <c r="J3953" s="106" t="str">
        <f t="shared" si="61"/>
        <v/>
      </c>
    </row>
    <row r="3954" spans="5:10" x14ac:dyDescent="0.2">
      <c r="E3954" s="128" t="str">
        <f>IF(ISBLANK(A3954),"",VLOOKUP(A3954,'Tabla de equipos'!$B$3:$D$107,3,FALSE))</f>
        <v/>
      </c>
      <c r="J3954" s="106" t="str">
        <f t="shared" si="61"/>
        <v/>
      </c>
    </row>
    <row r="3955" spans="5:10" x14ac:dyDescent="0.2">
      <c r="E3955" s="128" t="str">
        <f>IF(ISBLANK(A3955),"",VLOOKUP(A3955,'Tabla de equipos'!$B$3:$D$107,3,FALSE))</f>
        <v/>
      </c>
      <c r="J3955" s="106" t="str">
        <f t="shared" si="61"/>
        <v/>
      </c>
    </row>
    <row r="3956" spans="5:10" x14ac:dyDescent="0.2">
      <c r="E3956" s="128" t="str">
        <f>IF(ISBLANK(A3956),"",VLOOKUP(A3956,'Tabla de equipos'!$B$3:$D$107,3,FALSE))</f>
        <v/>
      </c>
      <c r="J3956" s="106" t="str">
        <f t="shared" si="61"/>
        <v/>
      </c>
    </row>
    <row r="3957" spans="5:10" x14ac:dyDescent="0.2">
      <c r="E3957" s="128" t="str">
        <f>IF(ISBLANK(A3957),"",VLOOKUP(A3957,'Tabla de equipos'!$B$3:$D$107,3,FALSE))</f>
        <v/>
      </c>
      <c r="J3957" s="106" t="str">
        <f t="shared" si="61"/>
        <v/>
      </c>
    </row>
    <row r="3958" spans="5:10" x14ac:dyDescent="0.2">
      <c r="E3958" s="128" t="str">
        <f>IF(ISBLANK(A3958),"",VLOOKUP(A3958,'Tabla de equipos'!$B$3:$D$107,3,FALSE))</f>
        <v/>
      </c>
      <c r="J3958" s="106" t="str">
        <f t="shared" si="61"/>
        <v/>
      </c>
    </row>
    <row r="3959" spans="5:10" x14ac:dyDescent="0.2">
      <c r="E3959" s="128" t="str">
        <f>IF(ISBLANK(A3959),"",VLOOKUP(A3959,'Tabla de equipos'!$B$3:$D$107,3,FALSE))</f>
        <v/>
      </c>
      <c r="J3959" s="106" t="str">
        <f t="shared" si="61"/>
        <v/>
      </c>
    </row>
    <row r="3960" spans="5:10" x14ac:dyDescent="0.2">
      <c r="E3960" s="128" t="str">
        <f>IF(ISBLANK(A3960),"",VLOOKUP(A3960,'Tabla de equipos'!$B$3:$D$107,3,FALSE))</f>
        <v/>
      </c>
      <c r="J3960" s="106" t="str">
        <f t="shared" si="61"/>
        <v/>
      </c>
    </row>
    <row r="3961" spans="5:10" x14ac:dyDescent="0.2">
      <c r="E3961" s="128" t="str">
        <f>IF(ISBLANK(A3961),"",VLOOKUP(A3961,'Tabla de equipos'!$B$3:$D$107,3,FALSE))</f>
        <v/>
      </c>
      <c r="J3961" s="106" t="str">
        <f t="shared" si="61"/>
        <v/>
      </c>
    </row>
    <row r="3962" spans="5:10" x14ac:dyDescent="0.2">
      <c r="E3962" s="128" t="str">
        <f>IF(ISBLANK(A3962),"",VLOOKUP(A3962,'Tabla de equipos'!$B$3:$D$107,3,FALSE))</f>
        <v/>
      </c>
      <c r="J3962" s="106" t="str">
        <f t="shared" si="61"/>
        <v/>
      </c>
    </row>
    <row r="3963" spans="5:10" x14ac:dyDescent="0.2">
      <c r="E3963" s="128" t="str">
        <f>IF(ISBLANK(A3963),"",VLOOKUP(A3963,'Tabla de equipos'!$B$3:$D$107,3,FALSE))</f>
        <v/>
      </c>
      <c r="J3963" s="106" t="str">
        <f t="shared" si="61"/>
        <v/>
      </c>
    </row>
    <row r="3964" spans="5:10" x14ac:dyDescent="0.2">
      <c r="E3964" s="128" t="str">
        <f>IF(ISBLANK(A3964),"",VLOOKUP(A3964,'Tabla de equipos'!$B$3:$D$107,3,FALSE))</f>
        <v/>
      </c>
      <c r="J3964" s="106" t="str">
        <f t="shared" si="61"/>
        <v/>
      </c>
    </row>
    <row r="3965" spans="5:10" x14ac:dyDescent="0.2">
      <c r="E3965" s="128" t="str">
        <f>IF(ISBLANK(A3965),"",VLOOKUP(A3965,'Tabla de equipos'!$B$3:$D$107,3,FALSE))</f>
        <v/>
      </c>
      <c r="J3965" s="106" t="str">
        <f t="shared" si="61"/>
        <v/>
      </c>
    </row>
    <row r="3966" spans="5:10" x14ac:dyDescent="0.2">
      <c r="E3966" s="128" t="str">
        <f>IF(ISBLANK(A3966),"",VLOOKUP(A3966,'Tabla de equipos'!$B$3:$D$107,3,FALSE))</f>
        <v/>
      </c>
      <c r="J3966" s="106" t="str">
        <f t="shared" si="61"/>
        <v/>
      </c>
    </row>
    <row r="3967" spans="5:10" x14ac:dyDescent="0.2">
      <c r="E3967" s="128" t="str">
        <f>IF(ISBLANK(A3967),"",VLOOKUP(A3967,'Tabla de equipos'!$B$3:$D$107,3,FALSE))</f>
        <v/>
      </c>
      <c r="J3967" s="106" t="str">
        <f t="shared" si="61"/>
        <v/>
      </c>
    </row>
    <row r="3968" spans="5:10" x14ac:dyDescent="0.2">
      <c r="E3968" s="128" t="str">
        <f>IF(ISBLANK(A3968),"",VLOOKUP(A3968,'Tabla de equipos'!$B$3:$D$107,3,FALSE))</f>
        <v/>
      </c>
      <c r="J3968" s="106" t="str">
        <f t="shared" si="61"/>
        <v/>
      </c>
    </row>
    <row r="3969" spans="5:10" x14ac:dyDescent="0.2">
      <c r="E3969" s="128" t="str">
        <f>IF(ISBLANK(A3969),"",VLOOKUP(A3969,'Tabla de equipos'!$B$3:$D$107,3,FALSE))</f>
        <v/>
      </c>
      <c r="J3969" s="106" t="str">
        <f t="shared" si="61"/>
        <v/>
      </c>
    </row>
    <row r="3970" spans="5:10" x14ac:dyDescent="0.2">
      <c r="E3970" s="128" t="str">
        <f>IF(ISBLANK(A3970),"",VLOOKUP(A3970,'Tabla de equipos'!$B$3:$D$107,3,FALSE))</f>
        <v/>
      </c>
      <c r="J3970" s="106" t="str">
        <f t="shared" si="61"/>
        <v/>
      </c>
    </row>
    <row r="3971" spans="5:10" x14ac:dyDescent="0.2">
      <c r="E3971" s="128" t="str">
        <f>IF(ISBLANK(A3971),"",VLOOKUP(A3971,'Tabla de equipos'!$B$3:$D$107,3,FALSE))</f>
        <v/>
      </c>
      <c r="J3971" s="106" t="str">
        <f t="shared" si="61"/>
        <v/>
      </c>
    </row>
    <row r="3972" spans="5:10" x14ac:dyDescent="0.2">
      <c r="E3972" s="128" t="str">
        <f>IF(ISBLANK(A3972),"",VLOOKUP(A3972,'Tabla de equipos'!$B$3:$D$107,3,FALSE))</f>
        <v/>
      </c>
      <c r="J3972" s="106" t="str">
        <f t="shared" si="61"/>
        <v/>
      </c>
    </row>
    <row r="3973" spans="5:10" x14ac:dyDescent="0.2">
      <c r="E3973" s="128" t="str">
        <f>IF(ISBLANK(A3973),"",VLOOKUP(A3973,'Tabla de equipos'!$B$3:$D$107,3,FALSE))</f>
        <v/>
      </c>
      <c r="J3973" s="106" t="str">
        <f t="shared" ref="J3973:J4000" si="62">IF(AND(A3973="",G3973=0),"",IF(AND(G3973&gt;0,A3973=""),"Falta elegir equipo/producto",IF(AND(A3973&lt;&gt;"",G3973=""),"falta incluir unidades",IF(AND(A3973&lt;&gt;"",G3973&gt;0,B3973=""),"Falta incluir Tipo de Exceptuación",IF(AND(A3973&lt;&gt;"",B3973&lt;&gt;"",C3973="",G3973&gt;0),"Falta Incluir Nombre del Beneficiario","No olvidar adjuntar factura de la exceptuación")))))</f>
        <v/>
      </c>
    </row>
    <row r="3974" spans="5:10" x14ac:dyDescent="0.2">
      <c r="E3974" s="128" t="str">
        <f>IF(ISBLANK(A3974),"",VLOOKUP(A3974,'Tabla de equipos'!$B$3:$D$107,3,FALSE))</f>
        <v/>
      </c>
      <c r="J3974" s="106" t="str">
        <f t="shared" si="62"/>
        <v/>
      </c>
    </row>
    <row r="3975" spans="5:10" x14ac:dyDescent="0.2">
      <c r="E3975" s="128" t="str">
        <f>IF(ISBLANK(A3975),"",VLOOKUP(A3975,'Tabla de equipos'!$B$3:$D$107,3,FALSE))</f>
        <v/>
      </c>
      <c r="J3975" s="106" t="str">
        <f t="shared" si="62"/>
        <v/>
      </c>
    </row>
    <row r="3976" spans="5:10" x14ac:dyDescent="0.2">
      <c r="E3976" s="128" t="str">
        <f>IF(ISBLANK(A3976),"",VLOOKUP(A3976,'Tabla de equipos'!$B$3:$D$107,3,FALSE))</f>
        <v/>
      </c>
      <c r="J3976" s="106" t="str">
        <f t="shared" si="62"/>
        <v/>
      </c>
    </row>
    <row r="3977" spans="5:10" x14ac:dyDescent="0.2">
      <c r="E3977" s="128" t="str">
        <f>IF(ISBLANK(A3977),"",VLOOKUP(A3977,'Tabla de equipos'!$B$3:$D$107,3,FALSE))</f>
        <v/>
      </c>
      <c r="J3977" s="106" t="str">
        <f t="shared" si="62"/>
        <v/>
      </c>
    </row>
    <row r="3978" spans="5:10" x14ac:dyDescent="0.2">
      <c r="E3978" s="128" t="str">
        <f>IF(ISBLANK(A3978),"",VLOOKUP(A3978,'Tabla de equipos'!$B$3:$D$107,3,FALSE))</f>
        <v/>
      </c>
      <c r="J3978" s="106" t="str">
        <f t="shared" si="62"/>
        <v/>
      </c>
    </row>
    <row r="3979" spans="5:10" x14ac:dyDescent="0.2">
      <c r="E3979" s="128" t="str">
        <f>IF(ISBLANK(A3979),"",VLOOKUP(A3979,'Tabla de equipos'!$B$3:$D$107,3,FALSE))</f>
        <v/>
      </c>
      <c r="J3979" s="106" t="str">
        <f t="shared" si="62"/>
        <v/>
      </c>
    </row>
    <row r="3980" spans="5:10" x14ac:dyDescent="0.2">
      <c r="E3980" s="128" t="str">
        <f>IF(ISBLANK(A3980),"",VLOOKUP(A3980,'Tabla de equipos'!$B$3:$D$107,3,FALSE))</f>
        <v/>
      </c>
      <c r="J3980" s="106" t="str">
        <f t="shared" si="62"/>
        <v/>
      </c>
    </row>
    <row r="3981" spans="5:10" x14ac:dyDescent="0.2">
      <c r="E3981" s="128" t="str">
        <f>IF(ISBLANK(A3981),"",VLOOKUP(A3981,'Tabla de equipos'!$B$3:$D$107,3,FALSE))</f>
        <v/>
      </c>
      <c r="J3981" s="106" t="str">
        <f t="shared" si="62"/>
        <v/>
      </c>
    </row>
    <row r="3982" spans="5:10" x14ac:dyDescent="0.2">
      <c r="E3982" s="128" t="str">
        <f>IF(ISBLANK(A3982),"",VLOOKUP(A3982,'Tabla de equipos'!$B$3:$D$107,3,FALSE))</f>
        <v/>
      </c>
      <c r="J3982" s="106" t="str">
        <f t="shared" si="62"/>
        <v/>
      </c>
    </row>
    <row r="3983" spans="5:10" x14ac:dyDescent="0.2">
      <c r="E3983" s="128" t="str">
        <f>IF(ISBLANK(A3983),"",VLOOKUP(A3983,'Tabla de equipos'!$B$3:$D$107,3,FALSE))</f>
        <v/>
      </c>
      <c r="J3983" s="106" t="str">
        <f t="shared" si="62"/>
        <v/>
      </c>
    </row>
    <row r="3984" spans="5:10" x14ac:dyDescent="0.2">
      <c r="E3984" s="128" t="str">
        <f>IF(ISBLANK(A3984),"",VLOOKUP(A3984,'Tabla de equipos'!$B$3:$D$107,3,FALSE))</f>
        <v/>
      </c>
      <c r="J3984" s="106" t="str">
        <f t="shared" si="62"/>
        <v/>
      </c>
    </row>
    <row r="3985" spans="5:10" x14ac:dyDescent="0.2">
      <c r="E3985" s="128" t="str">
        <f>IF(ISBLANK(A3985),"",VLOOKUP(A3985,'Tabla de equipos'!$B$3:$D$107,3,FALSE))</f>
        <v/>
      </c>
      <c r="J3985" s="106" t="str">
        <f t="shared" si="62"/>
        <v/>
      </c>
    </row>
    <row r="3986" spans="5:10" x14ac:dyDescent="0.2">
      <c r="E3986" s="128" t="str">
        <f>IF(ISBLANK(A3986),"",VLOOKUP(A3986,'Tabla de equipos'!$B$3:$D$107,3,FALSE))</f>
        <v/>
      </c>
      <c r="J3986" s="106" t="str">
        <f t="shared" si="62"/>
        <v/>
      </c>
    </row>
    <row r="3987" spans="5:10" x14ac:dyDescent="0.2">
      <c r="E3987" s="128" t="str">
        <f>IF(ISBLANK(A3987),"",VLOOKUP(A3987,'Tabla de equipos'!$B$3:$D$107,3,FALSE))</f>
        <v/>
      </c>
      <c r="J3987" s="106" t="str">
        <f t="shared" si="62"/>
        <v/>
      </c>
    </row>
    <row r="3988" spans="5:10" x14ac:dyDescent="0.2">
      <c r="E3988" s="128" t="str">
        <f>IF(ISBLANK(A3988),"",VLOOKUP(A3988,'Tabla de equipos'!$B$3:$D$107,3,FALSE))</f>
        <v/>
      </c>
      <c r="J3988" s="106" t="str">
        <f t="shared" si="62"/>
        <v/>
      </c>
    </row>
    <row r="3989" spans="5:10" x14ac:dyDescent="0.2">
      <c r="E3989" s="128" t="str">
        <f>IF(ISBLANK(A3989),"",VLOOKUP(A3989,'Tabla de equipos'!$B$3:$D$107,3,FALSE))</f>
        <v/>
      </c>
      <c r="J3989" s="106" t="str">
        <f t="shared" si="62"/>
        <v/>
      </c>
    </row>
    <row r="3990" spans="5:10" x14ac:dyDescent="0.2">
      <c r="E3990" s="128" t="str">
        <f>IF(ISBLANK(A3990),"",VLOOKUP(A3990,'Tabla de equipos'!$B$3:$D$107,3,FALSE))</f>
        <v/>
      </c>
      <c r="J3990" s="106" t="str">
        <f t="shared" si="62"/>
        <v/>
      </c>
    </row>
    <row r="3991" spans="5:10" x14ac:dyDescent="0.2">
      <c r="E3991" s="128" t="str">
        <f>IF(ISBLANK(A3991),"",VLOOKUP(A3991,'Tabla de equipos'!$B$3:$D$107,3,FALSE))</f>
        <v/>
      </c>
      <c r="J3991" s="106" t="str">
        <f t="shared" si="62"/>
        <v/>
      </c>
    </row>
    <row r="3992" spans="5:10" x14ac:dyDescent="0.2">
      <c r="E3992" s="128" t="str">
        <f>IF(ISBLANK(A3992),"",VLOOKUP(A3992,'Tabla de equipos'!$B$3:$D$107,3,FALSE))</f>
        <v/>
      </c>
      <c r="J3992" s="106" t="str">
        <f t="shared" si="62"/>
        <v/>
      </c>
    </row>
    <row r="3993" spans="5:10" x14ac:dyDescent="0.2">
      <c r="E3993" s="128" t="str">
        <f>IF(ISBLANK(A3993),"",VLOOKUP(A3993,'Tabla de equipos'!$B$3:$D$107,3,FALSE))</f>
        <v/>
      </c>
      <c r="J3993" s="106" t="str">
        <f t="shared" si="62"/>
        <v/>
      </c>
    </row>
    <row r="3994" spans="5:10" x14ac:dyDescent="0.2">
      <c r="E3994" s="128" t="str">
        <f>IF(ISBLANK(A3994),"",VLOOKUP(A3994,'Tabla de equipos'!$B$3:$D$107,3,FALSE))</f>
        <v/>
      </c>
      <c r="J3994" s="106" t="str">
        <f t="shared" si="62"/>
        <v/>
      </c>
    </row>
    <row r="3995" spans="5:10" x14ac:dyDescent="0.2">
      <c r="E3995" s="128" t="str">
        <f>IF(ISBLANK(A3995),"",VLOOKUP(A3995,'Tabla de equipos'!$B$3:$D$107,3,FALSE))</f>
        <v/>
      </c>
      <c r="J3995" s="106" t="str">
        <f t="shared" si="62"/>
        <v/>
      </c>
    </row>
    <row r="3996" spans="5:10" x14ac:dyDescent="0.2">
      <c r="E3996" s="128" t="str">
        <f>IF(ISBLANK(A3996),"",VLOOKUP(A3996,'Tabla de equipos'!$B$3:$D$107,3,FALSE))</f>
        <v/>
      </c>
      <c r="J3996" s="106" t="str">
        <f t="shared" si="62"/>
        <v/>
      </c>
    </row>
    <row r="3997" spans="5:10" x14ac:dyDescent="0.2">
      <c r="E3997" s="128" t="str">
        <f>IF(ISBLANK(A3997),"",VLOOKUP(A3997,'Tabla de equipos'!$B$3:$D$107,3,FALSE))</f>
        <v/>
      </c>
      <c r="J3997" s="106" t="str">
        <f t="shared" si="62"/>
        <v/>
      </c>
    </row>
    <row r="3998" spans="5:10" x14ac:dyDescent="0.2">
      <c r="E3998" s="128" t="str">
        <f>IF(ISBLANK(A3998),"",VLOOKUP(A3998,'Tabla de equipos'!$B$3:$D$107,3,FALSE))</f>
        <v/>
      </c>
      <c r="J3998" s="106" t="str">
        <f t="shared" si="62"/>
        <v/>
      </c>
    </row>
    <row r="3999" spans="5:10" x14ac:dyDescent="0.2">
      <c r="E3999" s="128" t="str">
        <f>IF(ISBLANK(A3999),"",VLOOKUP(A3999,'Tabla de equipos'!$B$3:$D$107,3,FALSE))</f>
        <v/>
      </c>
      <c r="J3999" s="106" t="str">
        <f t="shared" si="62"/>
        <v/>
      </c>
    </row>
    <row r="4000" spans="5:10" x14ac:dyDescent="0.2">
      <c r="E4000" s="128" t="str">
        <f>IF(ISBLANK(A4000),"",VLOOKUP(A4000,'Tabla de equipos'!$B$3:$D$107,3,FALSE))</f>
        <v/>
      </c>
      <c r="J4000" s="106" t="str">
        <f t="shared" si="62"/>
        <v/>
      </c>
    </row>
  </sheetData>
  <sheetProtection algorithmName="SHA-512" hashValue="9t2TwadrjY9mxbpG/s1WF2fCMi/9ROko+RsVto8woK1vyxQPOIL89CmbaPss30O9TYSB9YtbQBNVnYeJo4toFA==" saltValue="/Srl3SUMyhliUgxDnaZCjA==" spinCount="100000" sheet="1" objects="1" scenarios="1"/>
  <dataConsolidate/>
  <mergeCells count="11">
    <mergeCell ref="D2:D3"/>
    <mergeCell ref="J2:J3"/>
    <mergeCell ref="A1:I1"/>
    <mergeCell ref="B2:B3"/>
    <mergeCell ref="H2:H3"/>
    <mergeCell ref="I2:I3"/>
    <mergeCell ref="A2:A3"/>
    <mergeCell ref="E2:E3"/>
    <mergeCell ref="F2:F3"/>
    <mergeCell ref="G2:G3"/>
    <mergeCell ref="C2:C3"/>
  </mergeCells>
  <dataValidations xWindow="575" yWindow="760" count="3">
    <dataValidation type="list" allowBlank="1" showInputMessage="1" showErrorMessage="1" promptTitle="Beneficiario de la Exceptuación" prompt="Beneficiario de la Exceptuación" sqref="B4:B4000" xr:uid="{E224F29A-A84B-4AB4-A67B-85E67DFEDCD8}">
      <formula1>$K$3:$K$7</formula1>
    </dataValidation>
    <dataValidation type="date" allowBlank="1" showInputMessage="1" showErrorMessage="1" sqref="I4:I4000" xr:uid="{630C31B3-ADAF-4027-9732-DABE4D536A4E}">
      <formula1>42948</formula1>
      <formula2>73051</formula2>
    </dataValidation>
    <dataValidation type="list" allowBlank="1" showInputMessage="1" showErrorMessage="1" prompt="Elige un equipo o soporte" sqref="A4:A4000" xr:uid="{94A082ED-5722-4AAB-A4E6-D3D9685F13AB}">
      <formula1>$K$12:$K$116</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36"/>
  <sheetViews>
    <sheetView showGridLines="0" showZeros="0" topLeftCell="A120" zoomScaleNormal="100" workbookViewId="0">
      <selection activeCell="A127" sqref="A127"/>
    </sheetView>
  </sheetViews>
  <sheetFormatPr baseColWidth="10" defaultColWidth="11.42578125" defaultRowHeight="12.75" x14ac:dyDescent="0.2"/>
  <cols>
    <col min="1" max="1" width="60.85546875" style="3" customWidth="1"/>
    <col min="2" max="2" width="11.42578125" style="15" customWidth="1"/>
    <col min="3" max="3" width="16.85546875" style="15" customWidth="1"/>
    <col min="4" max="5" width="16.85546875" style="3" customWidth="1"/>
    <col min="6" max="7" width="17.5703125" style="3" customWidth="1"/>
    <col min="8" max="8" width="17.5703125" style="20" customWidth="1"/>
    <col min="9" max="10" width="17.5703125" style="3" customWidth="1"/>
    <col min="11" max="11" width="36.85546875" style="3" customWidth="1"/>
    <col min="12" max="12" width="25.5703125" style="3" customWidth="1"/>
    <col min="13" max="13" width="15.42578125" style="3" customWidth="1"/>
    <col min="14" max="18" width="11.42578125" style="3"/>
    <col min="19" max="19" width="51.42578125" style="3" hidden="1" customWidth="1"/>
    <col min="20" max="21" width="0" style="3" hidden="1" customWidth="1"/>
    <col min="22" max="16384" width="11.42578125" style="3"/>
  </cols>
  <sheetData>
    <row r="1" spans="1:20" ht="30.75" customHeight="1" thickBot="1" x14ac:dyDescent="0.25">
      <c r="A1" s="42" t="s">
        <v>17</v>
      </c>
      <c r="B1" s="97">
        <f>+'Unidades Liquidadas'!D5</f>
        <v>0</v>
      </c>
      <c r="C1" s="1"/>
      <c r="D1" s="2"/>
      <c r="E1" s="2"/>
      <c r="F1" s="164" t="s">
        <v>49</v>
      </c>
      <c r="G1" s="165"/>
      <c r="H1" s="165"/>
      <c r="I1" s="165"/>
      <c r="J1" s="165"/>
      <c r="K1" s="165"/>
      <c r="L1" s="165"/>
    </row>
    <row r="2" spans="1:20" ht="13.5" thickBot="1" x14ac:dyDescent="0.25">
      <c r="A2" s="2"/>
      <c r="B2" s="1"/>
      <c r="C2" s="1"/>
      <c r="D2" s="2"/>
      <c r="E2" s="2"/>
      <c r="F2" s="2"/>
      <c r="G2" s="2"/>
      <c r="H2" s="21"/>
      <c r="I2" s="2"/>
      <c r="J2" s="2"/>
      <c r="K2" s="2"/>
      <c r="L2" s="2"/>
    </row>
    <row r="3" spans="1:20" ht="26.25" customHeight="1" thickBot="1" x14ac:dyDescent="0.25">
      <c r="A3" s="167"/>
      <c r="B3" s="167"/>
      <c r="C3" s="167"/>
      <c r="D3" s="167"/>
      <c r="E3" s="167"/>
      <c r="F3" s="167"/>
      <c r="G3" s="167"/>
      <c r="H3" s="167"/>
      <c r="I3" s="167"/>
      <c r="J3" s="167"/>
      <c r="K3" s="167"/>
      <c r="L3" s="168"/>
      <c r="S3" s="3" t="s">
        <v>50</v>
      </c>
      <c r="T3" s="3" t="s">
        <v>51</v>
      </c>
    </row>
    <row r="4" spans="1:20" ht="38.25" customHeight="1" thickTop="1" thickBot="1" x14ac:dyDescent="0.25">
      <c r="A4" s="70" t="s">
        <v>52</v>
      </c>
      <c r="B4" s="175" t="str">
        <f>IF('Unidades Liquidadas'!B3="","Falta especificar Denominacion de la Empresa en Unidades Liquidadas",'Unidades Liquidadas'!B3)</f>
        <v>Falta especificar Denominacion de la Empresa en Unidades Liquidadas</v>
      </c>
      <c r="C4" s="175"/>
      <c r="D4" s="175"/>
      <c r="E4" s="176"/>
      <c r="F4" s="175"/>
      <c r="G4" s="175"/>
      <c r="H4" s="175"/>
      <c r="I4" s="26" t="s">
        <v>5</v>
      </c>
      <c r="J4" s="191" t="str">
        <f>IF('Unidades Liquidadas'!B2="","Pendiente especificar CIF en Unidades Liquidadas",'Unidades Liquidadas'!B2)</f>
        <v>Pendiente especificar CIF en Unidades Liquidadas</v>
      </c>
      <c r="K4" s="192"/>
      <c r="L4" s="193"/>
      <c r="S4" s="3" t="s">
        <v>53</v>
      </c>
      <c r="T4" s="3" t="b">
        <f>ISBLANK('Unidades Liquidadas'!B3)</f>
        <v>1</v>
      </c>
    </row>
    <row r="5" spans="1:20" ht="27.75" customHeight="1" thickTop="1" thickBot="1" x14ac:dyDescent="0.25">
      <c r="A5" s="41"/>
      <c r="B5" s="98" t="s">
        <v>54</v>
      </c>
      <c r="C5" s="2"/>
      <c r="D5" s="69" t="str">
        <f>IF('Unidades Liquidadas'!$B$12="FABRICANTE","X"," ")</f>
        <v xml:space="preserve"> </v>
      </c>
      <c r="E5" s="4" t="s">
        <v>55</v>
      </c>
      <c r="F5" s="53" t="str">
        <f>IF('Unidades Liquidadas'!$B$12="IMPORTADOR","X"," ")</f>
        <v xml:space="preserve"> </v>
      </c>
      <c r="G5" s="187"/>
      <c r="H5" s="188"/>
      <c r="I5" s="189"/>
      <c r="J5" s="189"/>
      <c r="K5" s="189"/>
      <c r="L5" s="190"/>
      <c r="S5" s="3" t="s">
        <v>56</v>
      </c>
      <c r="T5" s="3" t="b">
        <f>ISBLANK('Unidades Liquidadas'!B2)</f>
        <v>1</v>
      </c>
    </row>
    <row r="6" spans="1:20" ht="19.5" customHeight="1" thickTop="1" thickBot="1" x14ac:dyDescent="0.25">
      <c r="A6" s="68" t="s">
        <v>57</v>
      </c>
      <c r="B6" s="175" t="str">
        <f>IF('Unidades Liquidadas'!B4="","Pendiente de especificar dirección de la empresa en unidades liquidadas",'Unidades Liquidadas'!B4)</f>
        <v>Pendiente de especificar dirección de la empresa en unidades liquidadas</v>
      </c>
      <c r="C6" s="175"/>
      <c r="D6" s="175"/>
      <c r="E6" s="176"/>
      <c r="F6" s="5" t="s">
        <v>58</v>
      </c>
      <c r="G6" s="169">
        <f>'Unidades Liquidadas'!B6</f>
        <v>0</v>
      </c>
      <c r="H6" s="170"/>
      <c r="I6" s="6" t="s">
        <v>59</v>
      </c>
      <c r="J6" s="191" t="str">
        <f>IF('Unidades Liquidadas'!B7="","Pendiente especificar localidad en Unidades Liquidadas",'Unidades Liquidadas'!B7)</f>
        <v>Pendiente especificar localidad en Unidades Liquidadas</v>
      </c>
      <c r="K6" s="192"/>
      <c r="L6" s="193"/>
      <c r="S6" s="3" t="s">
        <v>60</v>
      </c>
      <c r="T6" s="3" t="b">
        <f>ISBLANK('Unidades Liquidadas'!B4)</f>
        <v>1</v>
      </c>
    </row>
    <row r="7" spans="1:20" ht="28.5" customHeight="1" thickTop="1" thickBot="1" x14ac:dyDescent="0.25">
      <c r="A7" s="68" t="s">
        <v>61</v>
      </c>
      <c r="B7" s="175" t="str">
        <f>IF('Unidades Liquidadas'!B5="","Pendiente de especificar la provincia en unidades liquidadas",'Unidades Liquidadas'!B5)</f>
        <v>Pendiente de especificar la provincia en unidades liquidadas</v>
      </c>
      <c r="C7" s="175"/>
      <c r="D7" s="175"/>
      <c r="E7" s="176"/>
      <c r="F7" s="7"/>
      <c r="G7" s="171"/>
      <c r="H7" s="172"/>
      <c r="I7" s="8" t="s">
        <v>62</v>
      </c>
      <c r="J7" s="191">
        <f>'Unidades Liquidadas'!B9</f>
        <v>0</v>
      </c>
      <c r="K7" s="197"/>
      <c r="L7" s="198"/>
      <c r="S7" s="3" t="s">
        <v>63</v>
      </c>
      <c r="T7" s="3" t="b">
        <f>ISBLANK('Unidades Liquidadas'!B7)</f>
        <v>1</v>
      </c>
    </row>
    <row r="8" spans="1:20" ht="14.25" thickTop="1" thickBot="1" x14ac:dyDescent="0.25">
      <c r="S8" s="3" t="s">
        <v>64</v>
      </c>
      <c r="T8" s="3" t="b">
        <f>ISBLANK('Unidades Liquidadas'!B11)</f>
        <v>1</v>
      </c>
    </row>
    <row r="9" spans="1:20" ht="21" customHeight="1" thickBot="1" x14ac:dyDescent="0.25">
      <c r="A9" s="1"/>
      <c r="B9" s="1"/>
      <c r="C9" s="27"/>
      <c r="D9" s="199" t="s">
        <v>65</v>
      </c>
      <c r="E9" s="189"/>
      <c r="F9" s="189"/>
      <c r="G9" s="189"/>
      <c r="H9" s="189"/>
      <c r="I9" s="189"/>
      <c r="J9" s="189"/>
      <c r="K9" s="189"/>
      <c r="L9" s="190"/>
      <c r="S9" s="3" t="s">
        <v>66</v>
      </c>
      <c r="T9" s="3" t="b">
        <f>ISBLANK('Unidades Liquidadas'!B10)</f>
        <v>1</v>
      </c>
    </row>
    <row r="10" spans="1:20" ht="18.75" customHeight="1" x14ac:dyDescent="0.2">
      <c r="D10" s="28"/>
      <c r="E10" s="9" t="s">
        <v>67</v>
      </c>
      <c r="F10" s="9" t="s">
        <v>68</v>
      </c>
      <c r="G10" s="9" t="s">
        <v>69</v>
      </c>
      <c r="H10" s="10" t="s">
        <v>70</v>
      </c>
      <c r="I10" s="194" t="s">
        <v>71</v>
      </c>
      <c r="J10" s="195"/>
      <c r="K10" s="195"/>
      <c r="L10" s="196"/>
      <c r="S10" s="3" t="s">
        <v>72</v>
      </c>
      <c r="T10" s="3" t="b">
        <f>ISBLANK('Unidades Liquidadas'!B5)</f>
        <v>1</v>
      </c>
    </row>
    <row r="11" spans="1:20" ht="22.5" customHeight="1" thickBot="1" x14ac:dyDescent="0.25">
      <c r="D11" s="11" t="s">
        <v>73</v>
      </c>
      <c r="E11" s="29" t="str">
        <f>IF('Unidades Liquidadas'!$D$3="1º T","X","")</f>
        <v/>
      </c>
      <c r="F11" s="29" t="str">
        <f>IF('Unidades Liquidadas'!$D$3="2º T","X","")</f>
        <v>X</v>
      </c>
      <c r="G11" s="29" t="str">
        <f>IF('Unidades Liquidadas'!$D$3="3º T","X","")</f>
        <v/>
      </c>
      <c r="H11" s="29" t="str">
        <f>IF('Unidades Liquidadas'!$D$3="4º T","X","")</f>
        <v/>
      </c>
      <c r="I11" s="178" t="str">
        <f>IF(ISBLANK('Unidades Liquidadas'!D4),"REGULAR",'Unidades Liquidadas'!D4)</f>
        <v>REGULAR</v>
      </c>
      <c r="J11" s="179"/>
      <c r="K11" s="179"/>
      <c r="L11" s="180"/>
    </row>
    <row r="12" spans="1:20" ht="23.25" customHeight="1" thickBot="1" x14ac:dyDescent="0.25">
      <c r="D12" s="183" t="s">
        <v>74</v>
      </c>
      <c r="E12" s="184"/>
      <c r="F12" s="39">
        <f>'Unidades Liquidadas'!D2</f>
        <v>2023</v>
      </c>
      <c r="G12" s="40" t="s">
        <v>75</v>
      </c>
      <c r="H12" s="77"/>
      <c r="I12" s="178"/>
      <c r="J12" s="179"/>
      <c r="K12" s="181"/>
      <c r="L12" s="182"/>
    </row>
    <row r="13" spans="1:20" s="12" customFormat="1" ht="15.75" thickTop="1" x14ac:dyDescent="0.2">
      <c r="A13" s="201"/>
      <c r="B13" s="202"/>
      <c r="C13" s="202"/>
      <c r="D13" s="202"/>
      <c r="E13" s="202"/>
      <c r="F13" s="202"/>
      <c r="G13" s="202"/>
      <c r="H13" s="202"/>
      <c r="I13" s="202"/>
      <c r="J13" s="202"/>
      <c r="K13" s="203"/>
      <c r="L13" s="3"/>
    </row>
    <row r="14" spans="1:20" s="13" customFormat="1" ht="22.5" customHeight="1" x14ac:dyDescent="0.2">
      <c r="A14" s="161" t="s">
        <v>76</v>
      </c>
      <c r="B14" s="185" t="s">
        <v>30</v>
      </c>
      <c r="C14" s="173" t="s">
        <v>77</v>
      </c>
      <c r="D14" s="173" t="s">
        <v>78</v>
      </c>
      <c r="E14" s="173" t="s">
        <v>79</v>
      </c>
      <c r="F14" s="166" t="s">
        <v>80</v>
      </c>
      <c r="G14" s="173" t="s">
        <v>81</v>
      </c>
      <c r="H14" s="173" t="s">
        <v>82</v>
      </c>
      <c r="I14" s="173" t="s">
        <v>83</v>
      </c>
      <c r="J14" s="173" t="s">
        <v>84</v>
      </c>
      <c r="K14" s="200" t="s">
        <v>85</v>
      </c>
      <c r="L14" s="3"/>
    </row>
    <row r="15" spans="1:20" s="13" customFormat="1" ht="22.5" customHeight="1" x14ac:dyDescent="0.2">
      <c r="A15" s="177"/>
      <c r="B15" s="185"/>
      <c r="C15" s="174"/>
      <c r="D15" s="174"/>
      <c r="E15" s="174"/>
      <c r="F15" s="166"/>
      <c r="G15" s="173"/>
      <c r="H15" s="173"/>
      <c r="I15" s="173"/>
      <c r="J15" s="173"/>
      <c r="K15" s="200"/>
      <c r="L15" s="3"/>
    </row>
    <row r="16" spans="1:20" ht="21" customHeight="1" x14ac:dyDescent="0.2">
      <c r="A16" s="65" t="str">
        <f>'Tabla de equipos'!B3</f>
        <v>Audio Casette</v>
      </c>
      <c r="B16" s="99" t="str">
        <f>VLOOKUP(A16,'Tabla de equipos'!$B$3:$D$107,3,FALSE)</f>
        <v>Audio</v>
      </c>
      <c r="C16" s="66">
        <f>SUMIF('Unidades Liquidadas'!A:A,A16,'Unidades Liquidadas'!D:D)</f>
        <v>0</v>
      </c>
      <c r="D16" s="66">
        <f>SUMIF(Exceptuaciones!A:A,A16,Exceptuaciones!G:G)</f>
        <v>0</v>
      </c>
      <c r="E16" s="66">
        <f>IF(C16-D16&lt;0,"ERROR: Más unidades exceptuadas que las declaradas",C16-D16)</f>
        <v>0</v>
      </c>
      <c r="F16" s="67">
        <f>IF(ISBLANK(A16),,VLOOKUP(A16,'Tabla de equipos'!$B$3:$K$107,10,FALSE))</f>
        <v>0</v>
      </c>
      <c r="G16" s="67">
        <f>IF(ISBLANK(A16),,E16*VLOOKUP(A16,'Tabla de equipos'!$B$3:$K$107,7,FALSE))</f>
        <v>0</v>
      </c>
      <c r="H16" s="67">
        <f>IF(ISBLANK(A16),,E16*VLOOKUP(A16,'Tabla de equipos'!$B$3:$K$107,8,FALSE))</f>
        <v>0</v>
      </c>
      <c r="I16" s="67">
        <f>IF(ISBLANK(A16),,E16*VLOOKUP(A16,'Tabla de equipos'!$B$3:$K$107,9,FALSE))</f>
        <v>0</v>
      </c>
      <c r="J16" s="67">
        <f>SUM(G16:I16)</f>
        <v>0</v>
      </c>
      <c r="K16" s="117" t="str">
        <f>IF(D16&gt;C16,"Error más unidades exceptuadas que vendidas",IF(IFERROR(VLOOKUP(A16,Exceptuaciones!$A$4:$J$4000,1,FALSE),"")="","",VLOOKUP(A16,Exceptuaciones!$A$4:$J$4000,10,FALSE)))</f>
        <v/>
      </c>
    </row>
    <row r="17" spans="1:11" ht="20.25" customHeight="1" x14ac:dyDescent="0.2">
      <c r="A17" s="65" t="str">
        <f>'Tabla de equipos'!B4</f>
        <v>MiniDisc</v>
      </c>
      <c r="B17" s="99" t="str">
        <f>VLOOKUP(A17,'Tabla de equipos'!$B$3:$D$107,3,FALSE)</f>
        <v>Audio</v>
      </c>
      <c r="C17" s="66">
        <f>SUMIF('Unidades Liquidadas'!A:A,A17,'Unidades Liquidadas'!D:D)</f>
        <v>0</v>
      </c>
      <c r="D17" s="66">
        <f>SUMIF(Exceptuaciones!A:A,A17,Exceptuaciones!G:G)</f>
        <v>0</v>
      </c>
      <c r="E17" s="66">
        <f t="shared" ref="E17:E82" si="0">IF(C17-D17&lt;0,"ERROR: Más unidades exceptuadas que las declaradas",C17-D17)</f>
        <v>0</v>
      </c>
      <c r="F17" s="67">
        <f>IF(ISBLANK(A17),,VLOOKUP(A17,'Tabla de equipos'!$B$3:$K$107,10,FALSE))</f>
        <v>0.08</v>
      </c>
      <c r="G17" s="67">
        <f>IF(ISBLANK(A17),,E17*VLOOKUP(A17,'Tabla de equipos'!$B$3:$K$107,7,FALSE))</f>
        <v>0</v>
      </c>
      <c r="H17" s="67">
        <f>IF(ISBLANK(A17),,E17*VLOOKUP(A17,'Tabla de equipos'!$B$3:$K$107,8,FALSE))</f>
        <v>0</v>
      </c>
      <c r="I17" s="67">
        <f>IF(ISBLANK(A17),,E17*VLOOKUP(A17,'Tabla de equipos'!$B$3:$K$107,9,FALSE))</f>
        <v>0</v>
      </c>
      <c r="J17" s="67">
        <f t="shared" ref="J17:J82" si="1">SUM(G17:I17)</f>
        <v>0</v>
      </c>
      <c r="K17" s="117" t="str">
        <f>IF(D17&gt;C17,"Error más unidades exceptuadas que vendidas",IF(IFERROR(VLOOKUP(A17,Exceptuaciones!$A$4:$J$4000,1,FALSE),"")="","",VLOOKUP(A17,Exceptuaciones!$A$4:$J$4000,10,FALSE)))</f>
        <v/>
      </c>
    </row>
    <row r="18" spans="1:11" ht="20.25" customHeight="1" x14ac:dyDescent="0.2">
      <c r="A18" s="65" t="str">
        <f>'Tabla de equipos'!B5</f>
        <v>CD-R</v>
      </c>
      <c r="B18" s="99" t="str">
        <f>VLOOKUP(A18,'Tabla de equipos'!$B$3:$D$107,3,FALSE)</f>
        <v>Poli</v>
      </c>
      <c r="C18" s="66">
        <f>SUMIF('Unidades Liquidadas'!A:A,A18,'Unidades Liquidadas'!D:D)</f>
        <v>0</v>
      </c>
      <c r="D18" s="66">
        <f>SUMIF(Exceptuaciones!A:A,A18,Exceptuaciones!G:G)</f>
        <v>0</v>
      </c>
      <c r="E18" s="66">
        <f t="shared" si="0"/>
        <v>0</v>
      </c>
      <c r="F18" s="67">
        <f>IF(ISBLANK(A18),,VLOOKUP(A18,'Tabla de equipos'!$B$3:$K$107,10,FALSE))</f>
        <v>0.08</v>
      </c>
      <c r="G18" s="67">
        <f>IF(ISBLANK(A18),,E18*VLOOKUP(A18,'Tabla de equipos'!$B$3:$K$107,7,FALSE))</f>
        <v>0</v>
      </c>
      <c r="H18" s="67">
        <f>IF(ISBLANK(A18),,E18*VLOOKUP(A18,'Tabla de equipos'!$B$3:$K$107,8,FALSE))</f>
        <v>0</v>
      </c>
      <c r="I18" s="67">
        <f>IF(ISBLANK(A18),,E18*VLOOKUP(A18,'Tabla de equipos'!$B$3:$K$107,9,FALSE))</f>
        <v>0</v>
      </c>
      <c r="J18" s="67">
        <f t="shared" si="1"/>
        <v>0</v>
      </c>
      <c r="K18" s="117" t="str">
        <f>IF(D18&gt;C18,"Error más unidades exceptuadas que vendidas",IF(IFERROR(VLOOKUP(A18,Exceptuaciones!$A$4:$J$4000,1,FALSE),"")="","",VLOOKUP(A18,Exceptuaciones!$A$4:$J$4000,10,FALSE)))</f>
        <v/>
      </c>
    </row>
    <row r="19" spans="1:11" ht="20.25" customHeight="1" x14ac:dyDescent="0.2">
      <c r="A19" s="65" t="str">
        <f>'Tabla de equipos'!B6</f>
        <v>CD-RW</v>
      </c>
      <c r="B19" s="99" t="str">
        <f>VLOOKUP(A19,'Tabla de equipos'!$B$3:$D$107,3,FALSE)</f>
        <v>Poli</v>
      </c>
      <c r="C19" s="66">
        <f>SUMIF('Unidades Liquidadas'!A:A,A19,'Unidades Liquidadas'!D:D)</f>
        <v>0</v>
      </c>
      <c r="D19" s="66">
        <f>SUMIF(Exceptuaciones!A:A,A19,Exceptuaciones!G:G)</f>
        <v>0</v>
      </c>
      <c r="E19" s="66">
        <f t="shared" si="0"/>
        <v>0</v>
      </c>
      <c r="F19" s="67">
        <f>IF(ISBLANK(A19),,VLOOKUP(A19,'Tabla de equipos'!$B$3:$K$107,10,FALSE))</f>
        <v>0.1</v>
      </c>
      <c r="G19" s="67">
        <f>IF(ISBLANK(A19),,E19*VLOOKUP(A19,'Tabla de equipos'!$B$3:$K$107,7,FALSE))</f>
        <v>0</v>
      </c>
      <c r="H19" s="67">
        <f>IF(ISBLANK(A19),,E19*VLOOKUP(A19,'Tabla de equipos'!$B$3:$K$107,8,FALSE))</f>
        <v>0</v>
      </c>
      <c r="I19" s="67">
        <f>IF(ISBLANK(A19),,E19*VLOOKUP(A19,'Tabla de equipos'!$B$3:$K$107,9,FALSE))</f>
        <v>0</v>
      </c>
      <c r="J19" s="67">
        <f t="shared" si="1"/>
        <v>0</v>
      </c>
      <c r="K19" s="117" t="str">
        <f>IF(D19&gt;C19,"Error más unidades exceptuadas que vendidas",IF(IFERROR(VLOOKUP(A19,Exceptuaciones!$A$4:$J$4000,1,FALSE),"")="","",VLOOKUP(A19,Exceptuaciones!$A$4:$J$4000,10,FALSE)))</f>
        <v/>
      </c>
    </row>
    <row r="20" spans="1:11" ht="20.25" customHeight="1" x14ac:dyDescent="0.2">
      <c r="A20" s="65" t="str">
        <f>'Tabla de equipos'!B7</f>
        <v>MemoryCards &lt;2GB</v>
      </c>
      <c r="B20" s="99" t="str">
        <f>VLOOKUP(A20,'Tabla de equipos'!$B$3:$D$107,3,FALSE)</f>
        <v>Poli</v>
      </c>
      <c r="C20" s="66">
        <f>SUMIF('Unidades Liquidadas'!A:A,A20,'Unidades Liquidadas'!D:D)</f>
        <v>0</v>
      </c>
      <c r="D20" s="66">
        <f>SUMIF(Exceptuaciones!A:A,A20,Exceptuaciones!G:G)</f>
        <v>0</v>
      </c>
      <c r="E20" s="66">
        <f t="shared" si="0"/>
        <v>0</v>
      </c>
      <c r="F20" s="67">
        <f>IF(ISBLANK(A20),,VLOOKUP(A20,'Tabla de equipos'!$B$3:$K$107,10,FALSE))</f>
        <v>0.24</v>
      </c>
      <c r="G20" s="67">
        <f>IF(ISBLANK(A20),,E20*VLOOKUP(A20,'Tabla de equipos'!$B$3:$K$107,7,FALSE))</f>
        <v>0</v>
      </c>
      <c r="H20" s="67">
        <f>IF(ISBLANK(A20),,E20*VLOOKUP(A20,'Tabla de equipos'!$B$3:$K$107,8,FALSE))</f>
        <v>0</v>
      </c>
      <c r="I20" s="67">
        <f>IF(ISBLANK(A20),,E20*VLOOKUP(A20,'Tabla de equipos'!$B$3:$K$107,9,FALSE))</f>
        <v>0</v>
      </c>
      <c r="J20" s="67">
        <f t="shared" si="1"/>
        <v>0</v>
      </c>
      <c r="K20" s="117" t="str">
        <f>IF(D20&gt;C20,"Error más unidades exceptuadas que vendidas",IF(IFERROR(VLOOKUP(A20,Exceptuaciones!$A$4:$J$4000,1,FALSE),"")="","",VLOOKUP(A20,Exceptuaciones!$A$4:$J$4000,10,FALSE)))</f>
        <v/>
      </c>
    </row>
    <row r="21" spans="1:11" ht="20.25" customHeight="1" x14ac:dyDescent="0.2">
      <c r="A21" s="65" t="str">
        <f>'Tabla de equipos'!B8</f>
        <v>MemoryCards 2GB-4GB</v>
      </c>
      <c r="B21" s="99" t="str">
        <f>VLOOKUP(A21,'Tabla de equipos'!$B$3:$D$107,3,FALSE)</f>
        <v>Poli</v>
      </c>
      <c r="C21" s="66">
        <f>SUMIF('Unidades Liquidadas'!A:A,A21,'Unidades Liquidadas'!D:D)</f>
        <v>0</v>
      </c>
      <c r="D21" s="66">
        <f>SUMIF(Exceptuaciones!A:A,A21,Exceptuaciones!G:G)</f>
        <v>0</v>
      </c>
      <c r="E21" s="66">
        <f t="shared" si="0"/>
        <v>0</v>
      </c>
      <c r="F21" s="67">
        <f>IF(ISBLANK(A21),,VLOOKUP(A21,'Tabla de equipos'!$B$3:$K$107,10,FALSE))</f>
        <v>0.24</v>
      </c>
      <c r="G21" s="67">
        <f>IF(ISBLANK(A21),,E21*VLOOKUP(A21,'Tabla de equipos'!$B$3:$K$107,7,FALSE))</f>
        <v>0</v>
      </c>
      <c r="H21" s="67">
        <f>IF(ISBLANK(A21),,E21*VLOOKUP(A21,'Tabla de equipos'!$B$3:$K$107,8,FALSE))</f>
        <v>0</v>
      </c>
      <c r="I21" s="67">
        <f>IF(ISBLANK(A21),,E21*VLOOKUP(A21,'Tabla de equipos'!$B$3:$K$107,9,FALSE))</f>
        <v>0</v>
      </c>
      <c r="J21" s="67">
        <f t="shared" si="1"/>
        <v>0</v>
      </c>
      <c r="K21" s="117" t="str">
        <f>IF(D21&gt;C21,"Error más unidades exceptuadas que vendidas",IF(IFERROR(VLOOKUP(A21,Exceptuaciones!$A$4:$J$4000,1,FALSE),"")="","",VLOOKUP(A21,Exceptuaciones!$A$4:$J$4000,10,FALSE)))</f>
        <v/>
      </c>
    </row>
    <row r="22" spans="1:11" ht="20.25" customHeight="1" x14ac:dyDescent="0.2">
      <c r="A22" s="65" t="str">
        <f>'Tabla de equipos'!B9</f>
        <v>MemoryCards 4GB -8GB</v>
      </c>
      <c r="B22" s="99" t="str">
        <f>VLOOKUP(A22,'Tabla de equipos'!$B$3:$D$107,3,FALSE)</f>
        <v>Poli</v>
      </c>
      <c r="C22" s="66">
        <f>SUMIF('Unidades Liquidadas'!A:A,A22,'Unidades Liquidadas'!D:D)</f>
        <v>0</v>
      </c>
      <c r="D22" s="66">
        <f>SUMIF(Exceptuaciones!A:A,A22,Exceptuaciones!G:G)</f>
        <v>0</v>
      </c>
      <c r="E22" s="66">
        <f t="shared" si="0"/>
        <v>0</v>
      </c>
      <c r="F22" s="67">
        <f>IF(ISBLANK(A22),,VLOOKUP(A22,'Tabla de equipos'!$B$3:$K$107,10,FALSE))</f>
        <v>0.24</v>
      </c>
      <c r="G22" s="67">
        <f>IF(ISBLANK(A22),,E22*VLOOKUP(A22,'Tabla de equipos'!$B$3:$K$107,7,FALSE))</f>
        <v>0</v>
      </c>
      <c r="H22" s="67">
        <f>IF(ISBLANK(A22),,E22*VLOOKUP(A22,'Tabla de equipos'!$B$3:$K$107,8,FALSE))</f>
        <v>0</v>
      </c>
      <c r="I22" s="67">
        <f>IF(ISBLANK(A22),,E22*VLOOKUP(A22,'Tabla de equipos'!$B$3:$K$107,9,FALSE))</f>
        <v>0</v>
      </c>
      <c r="J22" s="67">
        <f t="shared" si="1"/>
        <v>0</v>
      </c>
      <c r="K22" s="117" t="str">
        <f>IF(D22&gt;C22,"Error más unidades exceptuadas que vendidas",IF(IFERROR(VLOOKUP(A22,Exceptuaciones!$A$4:$J$4000,1,FALSE),"")="","",VLOOKUP(A22,Exceptuaciones!$A$4:$J$4000,10,FALSE)))</f>
        <v/>
      </c>
    </row>
    <row r="23" spans="1:11" ht="20.25" customHeight="1" x14ac:dyDescent="0.2">
      <c r="A23" s="65" t="str">
        <f>'Tabla de equipos'!B10</f>
        <v>MemoryCards &gt;8GB</v>
      </c>
      <c r="B23" s="99" t="str">
        <f>VLOOKUP(A23,'Tabla de equipos'!$B$3:$D$107,3,FALSE)</f>
        <v>Poli</v>
      </c>
      <c r="C23" s="66">
        <f>SUMIF('Unidades Liquidadas'!A:A,A23,'Unidades Liquidadas'!D:D)</f>
        <v>0</v>
      </c>
      <c r="D23" s="66">
        <f>SUMIF(Exceptuaciones!A:A,A23,Exceptuaciones!G:G)</f>
        <v>0</v>
      </c>
      <c r="E23" s="66">
        <f t="shared" si="0"/>
        <v>0</v>
      </c>
      <c r="F23" s="67">
        <f>IF(ISBLANK(A23),,VLOOKUP(A23,'Tabla de equipos'!$B$3:$K$107,10,FALSE))</f>
        <v>0.24</v>
      </c>
      <c r="G23" s="67">
        <f>IF(ISBLANK(A23),,E23*VLOOKUP(A23,'Tabla de equipos'!$B$3:$K$107,7,FALSE))</f>
        <v>0</v>
      </c>
      <c r="H23" s="67">
        <f>IF(ISBLANK(A23),,E23*VLOOKUP(A23,'Tabla de equipos'!$B$3:$K$107,8,FALSE))</f>
        <v>0</v>
      </c>
      <c r="I23" s="67">
        <f>IF(ISBLANK(A23),,E23*VLOOKUP(A23,'Tabla de equipos'!$B$3:$K$107,9,FALSE))</f>
        <v>0</v>
      </c>
      <c r="J23" s="67">
        <f t="shared" si="1"/>
        <v>0</v>
      </c>
      <c r="K23" s="117" t="str">
        <f>IF(D23&gt;C23,"Error más unidades exceptuadas que vendidas",IF(IFERROR(VLOOKUP(A23,Exceptuaciones!$A$4:$J$4000,1,FALSE),"")="","",VLOOKUP(A23,Exceptuaciones!$A$4:$J$4000,10,FALSE)))</f>
        <v/>
      </c>
    </row>
    <row r="24" spans="1:11" ht="20.25" customHeight="1" x14ac:dyDescent="0.2">
      <c r="A24" s="65" t="str">
        <f>'Tabla de equipos'!B11</f>
        <v>VHS 180</v>
      </c>
      <c r="B24" s="99" t="str">
        <f>VLOOKUP(A24,'Tabla de equipos'!$B$3:$D$107,3,FALSE)</f>
        <v>Video</v>
      </c>
      <c r="C24" s="66">
        <f>SUMIF('Unidades Liquidadas'!A:A,A24,'Unidades Liquidadas'!D:D)</f>
        <v>0</v>
      </c>
      <c r="D24" s="66">
        <f>SUMIF(Exceptuaciones!A:A,A24,Exceptuaciones!G:G)</f>
        <v>0</v>
      </c>
      <c r="E24" s="66">
        <f t="shared" si="0"/>
        <v>0</v>
      </c>
      <c r="F24" s="67">
        <f>IF(ISBLANK(A24),,VLOOKUP(A24,'Tabla de equipos'!$B$3:$K$107,10,FALSE))</f>
        <v>0</v>
      </c>
      <c r="G24" s="67">
        <f>IF(ISBLANK(A24),,E24*VLOOKUP(A24,'Tabla de equipos'!$B$3:$K$107,7,FALSE))</f>
        <v>0</v>
      </c>
      <c r="H24" s="67">
        <f>IF(ISBLANK(A24),,E24*VLOOKUP(A24,'Tabla de equipos'!$B$3:$K$107,8,FALSE))</f>
        <v>0</v>
      </c>
      <c r="I24" s="67">
        <f>IF(ISBLANK(A24),,E24*VLOOKUP(A24,'Tabla de equipos'!$B$3:$K$107,9,FALSE))</f>
        <v>0</v>
      </c>
      <c r="J24" s="67">
        <f t="shared" si="1"/>
        <v>0</v>
      </c>
      <c r="K24" s="117" t="str">
        <f>IF(D24&gt;C24,"Error más unidades exceptuadas que vendidas",IF(IFERROR(VLOOKUP(A24,Exceptuaciones!$A$4:$J$4000,1,FALSE),"")="","",VLOOKUP(A24,Exceptuaciones!$A$4:$J$4000,10,FALSE)))</f>
        <v/>
      </c>
    </row>
    <row r="25" spans="1:11" ht="20.25" customHeight="1" x14ac:dyDescent="0.2">
      <c r="A25" s="65" t="str">
        <f>'Tabla de equipos'!B12</f>
        <v>VHS 240</v>
      </c>
      <c r="B25" s="99" t="str">
        <f>VLOOKUP(A25,'Tabla de equipos'!$B$3:$D$107,3,FALSE)</f>
        <v>Video</v>
      </c>
      <c r="C25" s="66">
        <f>SUMIF('Unidades Liquidadas'!A:A,A25,'Unidades Liquidadas'!D:D)</f>
        <v>0</v>
      </c>
      <c r="D25" s="66">
        <f>SUMIF(Exceptuaciones!A:A,A25,Exceptuaciones!G:G)</f>
        <v>0</v>
      </c>
      <c r="E25" s="66">
        <f t="shared" si="0"/>
        <v>0</v>
      </c>
      <c r="F25" s="67">
        <f>IF(ISBLANK(A25),,VLOOKUP(A25,'Tabla de equipos'!$B$3:$K$107,10,FALSE))</f>
        <v>0</v>
      </c>
      <c r="G25" s="67">
        <f>IF(ISBLANK(A25),,E25*VLOOKUP(A25,'Tabla de equipos'!$B$3:$K$107,7,FALSE))</f>
        <v>0</v>
      </c>
      <c r="H25" s="67">
        <f>IF(ISBLANK(A25),,E25*VLOOKUP(A25,'Tabla de equipos'!$B$3:$K$107,8,FALSE))</f>
        <v>0</v>
      </c>
      <c r="I25" s="67">
        <f>IF(ISBLANK(A25),,E25*VLOOKUP(A25,'Tabla de equipos'!$B$3:$K$107,9,FALSE))</f>
        <v>0</v>
      </c>
      <c r="J25" s="67">
        <f t="shared" si="1"/>
        <v>0</v>
      </c>
      <c r="K25" s="117" t="str">
        <f>IF(D25&gt;C25,"Error más unidades exceptuadas que vendidas",IF(IFERROR(VLOOKUP(A25,Exceptuaciones!$A$4:$J$4000,1,FALSE),"")="","",VLOOKUP(A25,Exceptuaciones!$A$4:$J$4000,10,FALSE)))</f>
        <v/>
      </c>
    </row>
    <row r="26" spans="1:11" ht="20.25" customHeight="1" x14ac:dyDescent="0.2">
      <c r="A26" s="65" t="str">
        <f>'Tabla de equipos'!B13</f>
        <v>DVD-R 4,7GB</v>
      </c>
      <c r="B26" s="99" t="str">
        <f>VLOOKUP(A26,'Tabla de equipos'!$B$3:$D$107,3,FALSE)</f>
        <v>Poli</v>
      </c>
      <c r="C26" s="66">
        <f>SUMIF('Unidades Liquidadas'!A:A,A26,'Unidades Liquidadas'!D:D)</f>
        <v>0</v>
      </c>
      <c r="D26" s="66">
        <f>SUMIF(Exceptuaciones!A:A,A26,Exceptuaciones!G:G)</f>
        <v>0</v>
      </c>
      <c r="E26" s="66">
        <f t="shared" si="0"/>
        <v>0</v>
      </c>
      <c r="F26" s="67">
        <f>IF(ISBLANK(A26),,VLOOKUP(A26,'Tabla de equipos'!$B$3:$K$107,10,FALSE))</f>
        <v>0.21</v>
      </c>
      <c r="G26" s="67">
        <f>IF(ISBLANK(A26),,E26*VLOOKUP(A26,'Tabla de equipos'!$B$3:$K$107,7,FALSE))</f>
        <v>0</v>
      </c>
      <c r="H26" s="67">
        <f>IF(ISBLANK(A26),,E26*VLOOKUP(A26,'Tabla de equipos'!$B$3:$K$107,8,FALSE))</f>
        <v>0</v>
      </c>
      <c r="I26" s="67">
        <f>IF(ISBLANK(A26),,E26*VLOOKUP(A26,'Tabla de equipos'!$B$3:$K$107,9,FALSE))</f>
        <v>0</v>
      </c>
      <c r="J26" s="67">
        <f t="shared" si="1"/>
        <v>0</v>
      </c>
      <c r="K26" s="117" t="str">
        <f>IF(D26&gt;C26,"Error más unidades exceptuadas que vendidas",IF(IFERROR(VLOOKUP(A26,Exceptuaciones!$A$4:$J$4000,1,FALSE),"")="","",VLOOKUP(A26,Exceptuaciones!$A$4:$J$4000,10,FALSE)))</f>
        <v/>
      </c>
    </row>
    <row r="27" spans="1:11" ht="20.25" customHeight="1" x14ac:dyDescent="0.2">
      <c r="A27" s="65" t="str">
        <f>'Tabla de equipos'!B14</f>
        <v>DVD-RW 4,7GB</v>
      </c>
      <c r="B27" s="99" t="str">
        <f>VLOOKUP(A27,'Tabla de equipos'!$B$3:$D$107,3,FALSE)</f>
        <v>Poli</v>
      </c>
      <c r="C27" s="66">
        <f>SUMIF('Unidades Liquidadas'!A:A,A27,'Unidades Liquidadas'!D:D)</f>
        <v>0</v>
      </c>
      <c r="D27" s="66">
        <f>SUMIF(Exceptuaciones!A:A,A27,Exceptuaciones!G:G)</f>
        <v>0</v>
      </c>
      <c r="E27" s="66">
        <f t="shared" si="0"/>
        <v>0</v>
      </c>
      <c r="F27" s="67">
        <f>IF(ISBLANK(A27),,VLOOKUP(A27,'Tabla de equipos'!$B$3:$K$107,10,FALSE))</f>
        <v>0.28000000000000003</v>
      </c>
      <c r="G27" s="67">
        <f>IF(ISBLANK(A27),,E27*VLOOKUP(A27,'Tabla de equipos'!$B$3:$K$107,7,FALSE))</f>
        <v>0</v>
      </c>
      <c r="H27" s="67">
        <f>IF(ISBLANK(A27),,E27*VLOOKUP(A27,'Tabla de equipos'!$B$3:$K$107,8,FALSE))</f>
        <v>0</v>
      </c>
      <c r="I27" s="67">
        <f>IF(ISBLANK(A27),,E27*VLOOKUP(A27,'Tabla de equipos'!$B$3:$K$107,9,FALSE))</f>
        <v>0</v>
      </c>
      <c r="J27" s="67">
        <f t="shared" si="1"/>
        <v>0</v>
      </c>
      <c r="K27" s="117" t="str">
        <f>IF(D27&gt;C27,"Error más unidades exceptuadas que vendidas",IF(IFERROR(VLOOKUP(A27,Exceptuaciones!$A$4:$J$4000,1,FALSE),"")="","",VLOOKUP(A27,Exceptuaciones!$A$4:$J$4000,10,FALSE)))</f>
        <v/>
      </c>
    </row>
    <row r="28" spans="1:11" ht="20.25" customHeight="1" x14ac:dyDescent="0.2">
      <c r="A28" s="65" t="str">
        <f>'Tabla de equipos'!B15</f>
        <v>DVD-DL 25GB</v>
      </c>
      <c r="B28" s="99" t="str">
        <f>VLOOKUP(A28,'Tabla de equipos'!$B$3:$D$107,3,FALSE)</f>
        <v>Poli</v>
      </c>
      <c r="C28" s="66">
        <f>SUMIF('Unidades Liquidadas'!A:A,A28,'Unidades Liquidadas'!D:D)</f>
        <v>0</v>
      </c>
      <c r="D28" s="66">
        <f>SUMIF(Exceptuaciones!A:A,A28,Exceptuaciones!G:G)</f>
        <v>0</v>
      </c>
      <c r="E28" s="66">
        <f t="shared" si="0"/>
        <v>0</v>
      </c>
      <c r="F28" s="67">
        <f>IF(ISBLANK(A28),,VLOOKUP(A28,'Tabla de equipos'!$B$3:$K$107,10,FALSE))</f>
        <v>0.21</v>
      </c>
      <c r="G28" s="67">
        <f>IF(ISBLANK(A28),,E28*VLOOKUP(A28,'Tabla de equipos'!$B$3:$K$107,7,FALSE))</f>
        <v>0</v>
      </c>
      <c r="H28" s="67">
        <f>IF(ISBLANK(A28),,E28*VLOOKUP(A28,'Tabla de equipos'!$B$3:$K$107,8,FALSE))</f>
        <v>0</v>
      </c>
      <c r="I28" s="67">
        <f>IF(ISBLANK(A28),,E28*VLOOKUP(A28,'Tabla de equipos'!$B$3:$K$107,9,FALSE))</f>
        <v>0</v>
      </c>
      <c r="J28" s="67">
        <f t="shared" si="1"/>
        <v>0</v>
      </c>
      <c r="K28" s="117" t="str">
        <f>IF(D28&gt;C28,"Error más unidades exceptuadas que vendidas",IF(IFERROR(VLOOKUP(A28,Exceptuaciones!$A$4:$J$4000,1,FALSE),"")="","",VLOOKUP(A28,Exceptuaciones!$A$4:$J$4000,10,FALSE)))</f>
        <v/>
      </c>
    </row>
    <row r="29" spans="1:11" ht="20.25" customHeight="1" x14ac:dyDescent="0.2">
      <c r="A29" s="65" t="str">
        <f>'Tabla de equipos'!B16</f>
        <v>Blu-Ray 25GB</v>
      </c>
      <c r="B29" s="99" t="str">
        <f>VLOOKUP(A29,'Tabla de equipos'!$B$3:$D$107,3,FALSE)</f>
        <v>Poli</v>
      </c>
      <c r="C29" s="66">
        <f>SUMIF('Unidades Liquidadas'!A:A,A29,'Unidades Liquidadas'!D:D)</f>
        <v>0</v>
      </c>
      <c r="D29" s="66">
        <f>SUMIF(Exceptuaciones!A:A,A29,Exceptuaciones!G:G)</f>
        <v>0</v>
      </c>
      <c r="E29" s="66">
        <f t="shared" si="0"/>
        <v>0</v>
      </c>
      <c r="F29" s="67">
        <f>IF(ISBLANK(A29),,VLOOKUP(A29,'Tabla de equipos'!$B$3:$K$107,10,FALSE))</f>
        <v>0.21</v>
      </c>
      <c r="G29" s="67">
        <f>IF(ISBLANK(A29),,E29*VLOOKUP(A29,'Tabla de equipos'!$B$3:$K$107,7,FALSE))</f>
        <v>0</v>
      </c>
      <c r="H29" s="67">
        <f>IF(ISBLANK(A29),,E29*VLOOKUP(A29,'Tabla de equipos'!$B$3:$K$107,8,FALSE))</f>
        <v>0</v>
      </c>
      <c r="I29" s="67">
        <f>IF(ISBLANK(A29),,E29*VLOOKUP(A29,'Tabla de equipos'!$B$3:$K$107,9,FALSE))</f>
        <v>0</v>
      </c>
      <c r="J29" s="67">
        <f t="shared" si="1"/>
        <v>0</v>
      </c>
      <c r="K29" s="117" t="str">
        <f>IF(D29&gt;C29,"Error más unidades exceptuadas que vendidas",IF(IFERROR(VLOOKUP(A29,Exceptuaciones!$A$4:$J$4000,1,FALSE),"")="","",VLOOKUP(A29,Exceptuaciones!$A$4:$J$4000,10,FALSE)))</f>
        <v/>
      </c>
    </row>
    <row r="30" spans="1:11" ht="20.25" customHeight="1" x14ac:dyDescent="0.2">
      <c r="A30" s="65" t="str">
        <f>'Tabla de equipos'!B17</f>
        <v>Smartwatch con capacidad de reproducir audio</v>
      </c>
      <c r="B30" s="99" t="str">
        <f>VLOOKUP(A30,'Tabla de equipos'!$B$3:$D$107,3,FALSE)</f>
        <v>Audio</v>
      </c>
      <c r="C30" s="66">
        <f>SUMIF('Unidades Liquidadas'!A:A,A30,'Unidades Liquidadas'!D:D)</f>
        <v>0</v>
      </c>
      <c r="D30" s="66">
        <f>SUMIF(Exceptuaciones!A:A,A30,Exceptuaciones!G:G)</f>
        <v>0</v>
      </c>
      <c r="E30" s="66">
        <f t="shared" ref="E30" si="2">IF(C30-D30&lt;0,"ERROR: Más unidades exceptuadas que las declaradas",C30-D30)</f>
        <v>0</v>
      </c>
      <c r="F30" s="67">
        <f>IF(ISBLANK(A30),,VLOOKUP(A30,'Tabla de equipos'!$B$3:$K$107,10,FALSE))</f>
        <v>3.15</v>
      </c>
      <c r="G30" s="67">
        <f>IF(ISBLANK(A30),,E30*VLOOKUP(A30,'Tabla de equipos'!$B$3:$K$107,7,FALSE))</f>
        <v>0</v>
      </c>
      <c r="H30" s="67">
        <f>IF(ISBLANK(A30),,E30*VLOOKUP(A30,'Tabla de equipos'!$B$3:$K$107,8,FALSE))</f>
        <v>0</v>
      </c>
      <c r="I30" s="67">
        <f>IF(ISBLANK(A30),,E30*VLOOKUP(A30,'Tabla de equipos'!$B$3:$K$107,9,FALSE))</f>
        <v>0</v>
      </c>
      <c r="J30" s="67">
        <f t="shared" ref="J30" si="3">SUM(G30:I30)</f>
        <v>0</v>
      </c>
      <c r="K30" s="117" t="str">
        <f>IF(D30&gt;C30,"Error más unidades exceptuadas que vendidas",IF(IFERROR(VLOOKUP(A30,Exceptuaciones!$A$4:$J$4000,1,FALSE),"")="","",VLOOKUP(A30,Exceptuaciones!$A$4:$J$4000,10,FALSE)))</f>
        <v/>
      </c>
    </row>
    <row r="31" spans="1:11" ht="20.25" customHeight="1" x14ac:dyDescent="0.2">
      <c r="A31" s="65" t="str">
        <f>'Tabla de equipos'!B18</f>
        <v>Reproductor MP3 &lt;512MB</v>
      </c>
      <c r="B31" s="99" t="str">
        <f>VLOOKUP(A31,'Tabla de equipos'!$B$3:$D$107,3,FALSE)</f>
        <v>Audio</v>
      </c>
      <c r="C31" s="66">
        <f>SUMIF('Unidades Liquidadas'!A:A,A31,'Unidades Liquidadas'!D:D)</f>
        <v>0</v>
      </c>
      <c r="D31" s="66">
        <f>SUMIF(Exceptuaciones!A:A,A31,Exceptuaciones!G:G)</f>
        <v>0</v>
      </c>
      <c r="E31" s="66">
        <f t="shared" si="0"/>
        <v>0</v>
      </c>
      <c r="F31" s="67">
        <f>IF(ISBLANK(A31),,VLOOKUP(A31,'Tabla de equipos'!$B$3:$K$107,10,FALSE))</f>
        <v>3.15</v>
      </c>
      <c r="G31" s="67">
        <f>IF(ISBLANK(A31),,E31*VLOOKUP(A31,'Tabla de equipos'!$B$3:$K$107,7,FALSE))</f>
        <v>0</v>
      </c>
      <c r="H31" s="67">
        <f>IF(ISBLANK(A31),,E31*VLOOKUP(A31,'Tabla de equipos'!$B$3:$K$107,8,FALSE))</f>
        <v>0</v>
      </c>
      <c r="I31" s="67">
        <f>IF(ISBLANK(A31),,E31*VLOOKUP(A31,'Tabla de equipos'!$B$3:$K$107,9,FALSE))</f>
        <v>0</v>
      </c>
      <c r="J31" s="67">
        <f t="shared" si="1"/>
        <v>0</v>
      </c>
      <c r="K31" s="117" t="str">
        <f>IF(D31&gt;C31,"Error más unidades exceptuadas que vendidas",IF(IFERROR(VLOOKUP(A31,Exceptuaciones!$A$4:$J$4000,1,FALSE),"")="","",VLOOKUP(A31,Exceptuaciones!$A$4:$J$4000,10,FALSE)))</f>
        <v/>
      </c>
    </row>
    <row r="32" spans="1:11" ht="20.25" customHeight="1" x14ac:dyDescent="0.2">
      <c r="A32" s="65" t="str">
        <f>'Tabla de equipos'!B19</f>
        <v>Reproductor MP3 &lt;1GB</v>
      </c>
      <c r="B32" s="99" t="str">
        <f>VLOOKUP(A32,'Tabla de equipos'!$B$3:$D$107,3,FALSE)</f>
        <v>Audio</v>
      </c>
      <c r="C32" s="66">
        <f>SUMIF('Unidades Liquidadas'!A:A,A32,'Unidades Liquidadas'!D:D)</f>
        <v>0</v>
      </c>
      <c r="D32" s="66">
        <f>SUMIF(Exceptuaciones!A:A,A32,Exceptuaciones!G:G)</f>
        <v>0</v>
      </c>
      <c r="E32" s="66">
        <f t="shared" si="0"/>
        <v>0</v>
      </c>
      <c r="F32" s="67">
        <f>IF(ISBLANK(A32),,VLOOKUP(A32,'Tabla de equipos'!$B$3:$K$107,10,FALSE))</f>
        <v>3.15</v>
      </c>
      <c r="G32" s="67">
        <f>IF(ISBLANK(A32),,E32*VLOOKUP(A32,'Tabla de equipos'!$B$3:$K$107,7,FALSE))</f>
        <v>0</v>
      </c>
      <c r="H32" s="67">
        <f>IF(ISBLANK(A32),,E32*VLOOKUP(A32,'Tabla de equipos'!$B$3:$K$107,8,FALSE))</f>
        <v>0</v>
      </c>
      <c r="I32" s="67">
        <f>IF(ISBLANK(A32),,E32*VLOOKUP(A32,'Tabla de equipos'!$B$3:$K$107,9,FALSE))</f>
        <v>0</v>
      </c>
      <c r="J32" s="67">
        <f t="shared" si="1"/>
        <v>0</v>
      </c>
      <c r="K32" s="117" t="str">
        <f>IF(D32&gt;C32,"Error más unidades exceptuadas que vendidas",IF(IFERROR(VLOOKUP(A32,Exceptuaciones!$A$4:$J$4000,1,FALSE),"")="","",VLOOKUP(A32,Exceptuaciones!$A$4:$J$4000,10,FALSE)))</f>
        <v/>
      </c>
    </row>
    <row r="33" spans="1:11" ht="20.25" customHeight="1" x14ac:dyDescent="0.2">
      <c r="A33" s="65" t="str">
        <f>'Tabla de equipos'!B20</f>
        <v>Reproductor MP3 1GB- 2GB</v>
      </c>
      <c r="B33" s="99" t="str">
        <f>VLOOKUP(A33,'Tabla de equipos'!$B$3:$D$107,3,FALSE)</f>
        <v>Audio</v>
      </c>
      <c r="C33" s="66">
        <f>SUMIF('Unidades Liquidadas'!A:A,A33,'Unidades Liquidadas'!D:D)</f>
        <v>0</v>
      </c>
      <c r="D33" s="66">
        <f>SUMIF(Exceptuaciones!A:A,A33,Exceptuaciones!G:G)</f>
        <v>0</v>
      </c>
      <c r="E33" s="66">
        <f t="shared" si="0"/>
        <v>0</v>
      </c>
      <c r="F33" s="67">
        <f>IF(ISBLANK(A33),,VLOOKUP(A33,'Tabla de equipos'!$B$3:$K$107,10,FALSE))</f>
        <v>3.15</v>
      </c>
      <c r="G33" s="67">
        <f>IF(ISBLANK(A33),,E33*VLOOKUP(A33,'Tabla de equipos'!$B$3:$K$107,7,FALSE))</f>
        <v>0</v>
      </c>
      <c r="H33" s="67">
        <f>IF(ISBLANK(A33),,E33*VLOOKUP(A33,'Tabla de equipos'!$B$3:$K$107,8,FALSE))</f>
        <v>0</v>
      </c>
      <c r="I33" s="67">
        <f>IF(ISBLANK(A33),,E33*VLOOKUP(A33,'Tabla de equipos'!$B$3:$K$107,9,FALSE))</f>
        <v>0</v>
      </c>
      <c r="J33" s="67">
        <f t="shared" si="1"/>
        <v>0</v>
      </c>
      <c r="K33" s="117" t="str">
        <f>IF(D33&gt;C33,"Error más unidades exceptuadas que vendidas",IF(IFERROR(VLOOKUP(A33,Exceptuaciones!$A$4:$J$4000,1,FALSE),"")="","",VLOOKUP(A33,Exceptuaciones!$A$4:$J$4000,10,FALSE)))</f>
        <v/>
      </c>
    </row>
    <row r="34" spans="1:11" ht="20.25" customHeight="1" x14ac:dyDescent="0.2">
      <c r="A34" s="65" t="str">
        <f>'Tabla de equipos'!B21</f>
        <v>Reproductor MP3 2GB- 4GB</v>
      </c>
      <c r="B34" s="99" t="str">
        <f>VLOOKUP(A34,'Tabla de equipos'!$B$3:$D$107,3,FALSE)</f>
        <v>Audio</v>
      </c>
      <c r="C34" s="66">
        <f>SUMIF('Unidades Liquidadas'!A:A,A34,'Unidades Liquidadas'!D:D)</f>
        <v>0</v>
      </c>
      <c r="D34" s="66">
        <f>SUMIF(Exceptuaciones!A:A,A34,Exceptuaciones!G:G)</f>
        <v>0</v>
      </c>
      <c r="E34" s="66">
        <f t="shared" si="0"/>
        <v>0</v>
      </c>
      <c r="F34" s="67">
        <f>IF(ISBLANK(A34),,VLOOKUP(A34,'Tabla de equipos'!$B$3:$K$107,10,FALSE))</f>
        <v>3.15</v>
      </c>
      <c r="G34" s="67">
        <f>IF(ISBLANK(A34),,E34*VLOOKUP(A34,'Tabla de equipos'!$B$3:$K$107,7,FALSE))</f>
        <v>0</v>
      </c>
      <c r="H34" s="67">
        <f>IF(ISBLANK(A34),,E34*VLOOKUP(A34,'Tabla de equipos'!$B$3:$K$107,8,FALSE))</f>
        <v>0</v>
      </c>
      <c r="I34" s="67">
        <f>IF(ISBLANK(A34),,E34*VLOOKUP(A34,'Tabla de equipos'!$B$3:$K$107,9,FALSE))</f>
        <v>0</v>
      </c>
      <c r="J34" s="67">
        <f t="shared" si="1"/>
        <v>0</v>
      </c>
      <c r="K34" s="117" t="str">
        <f>IF(D34&gt;C34,"Error más unidades exceptuadas que vendidas",IF(IFERROR(VLOOKUP(A34,Exceptuaciones!$A$4:$J$4000,1,FALSE),"")="","",VLOOKUP(A34,Exceptuaciones!$A$4:$J$4000,10,FALSE)))</f>
        <v/>
      </c>
    </row>
    <row r="35" spans="1:11" ht="20.25" customHeight="1" x14ac:dyDescent="0.2">
      <c r="A35" s="65" t="str">
        <f>'Tabla de equipos'!B22</f>
        <v>Reproductor MP3 4GB- 8GB</v>
      </c>
      <c r="B35" s="99" t="str">
        <f>VLOOKUP(A35,'Tabla de equipos'!$B$3:$D$107,3,FALSE)</f>
        <v>Audio</v>
      </c>
      <c r="C35" s="66">
        <f>SUMIF('Unidades Liquidadas'!A:A,A35,'Unidades Liquidadas'!D:D)</f>
        <v>0</v>
      </c>
      <c r="D35" s="66">
        <f>SUMIF(Exceptuaciones!A:A,A35,Exceptuaciones!G:G)</f>
        <v>0</v>
      </c>
      <c r="E35" s="66">
        <f t="shared" si="0"/>
        <v>0</v>
      </c>
      <c r="F35" s="67">
        <f>IF(ISBLANK(A35),,VLOOKUP(A35,'Tabla de equipos'!$B$3:$K$107,10,FALSE))</f>
        <v>3.15</v>
      </c>
      <c r="G35" s="67">
        <f>IF(ISBLANK(A35),,E35*VLOOKUP(A35,'Tabla de equipos'!$B$3:$K$107,7,FALSE))</f>
        <v>0</v>
      </c>
      <c r="H35" s="67">
        <f>IF(ISBLANK(A35),,E35*VLOOKUP(A35,'Tabla de equipos'!$B$3:$K$107,8,FALSE))</f>
        <v>0</v>
      </c>
      <c r="I35" s="67">
        <f>IF(ISBLANK(A35),,E35*VLOOKUP(A35,'Tabla de equipos'!$B$3:$K$107,9,FALSE))</f>
        <v>0</v>
      </c>
      <c r="J35" s="67">
        <f t="shared" si="1"/>
        <v>0</v>
      </c>
      <c r="K35" s="117" t="str">
        <f>IF(D35&gt;C35,"Error más unidades exceptuadas que vendidas",IF(IFERROR(VLOOKUP(A35,Exceptuaciones!$A$4:$J$4000,1,FALSE),"")="","",VLOOKUP(A35,Exceptuaciones!$A$4:$J$4000,10,FALSE)))</f>
        <v/>
      </c>
    </row>
    <row r="36" spans="1:11" ht="20.25" customHeight="1" x14ac:dyDescent="0.2">
      <c r="A36" s="65" t="str">
        <f>'Tabla de equipos'!B23</f>
        <v>Reproductor MP3 8GB-16GB</v>
      </c>
      <c r="B36" s="99" t="str">
        <f>VLOOKUP(A36,'Tabla de equipos'!$B$3:$D$107,3,FALSE)</f>
        <v>Audio</v>
      </c>
      <c r="C36" s="66">
        <f>SUMIF('Unidades Liquidadas'!A:A,A36,'Unidades Liquidadas'!D:D)</f>
        <v>0</v>
      </c>
      <c r="D36" s="66">
        <f>SUMIF(Exceptuaciones!A:A,A36,Exceptuaciones!G:G)</f>
        <v>0</v>
      </c>
      <c r="E36" s="66">
        <f t="shared" si="0"/>
        <v>0</v>
      </c>
      <c r="F36" s="67">
        <f>IF(ISBLANK(A36),,VLOOKUP(A36,'Tabla de equipos'!$B$3:$K$107,10,FALSE))</f>
        <v>3.15</v>
      </c>
      <c r="G36" s="67">
        <f>IF(ISBLANK(A36),,E36*VLOOKUP(A36,'Tabla de equipos'!$B$3:$K$107,7,FALSE))</f>
        <v>0</v>
      </c>
      <c r="H36" s="67">
        <f>IF(ISBLANK(A36),,E36*VLOOKUP(A36,'Tabla de equipos'!$B$3:$K$107,8,FALSE))</f>
        <v>0</v>
      </c>
      <c r="I36" s="67">
        <f>IF(ISBLANK(A36),,E36*VLOOKUP(A36,'Tabla de equipos'!$B$3:$K$107,9,FALSE))</f>
        <v>0</v>
      </c>
      <c r="J36" s="67">
        <f t="shared" si="1"/>
        <v>0</v>
      </c>
      <c r="K36" s="117" t="str">
        <f>IF(D36&gt;C36,"Error más unidades exceptuadas que vendidas",IF(IFERROR(VLOOKUP(A36,Exceptuaciones!$A$4:$J$4000,1,FALSE),"")="","",VLOOKUP(A36,Exceptuaciones!$A$4:$J$4000,10,FALSE)))</f>
        <v/>
      </c>
    </row>
    <row r="37" spans="1:11" ht="20.25" customHeight="1" x14ac:dyDescent="0.2">
      <c r="A37" s="65" t="str">
        <f>'Tabla de equipos'!B24</f>
        <v>Reproductor MP3 16GB-32GB</v>
      </c>
      <c r="B37" s="99" t="str">
        <f>VLOOKUP(A37,'Tabla de equipos'!$B$3:$D$107,3,FALSE)</f>
        <v>Audio</v>
      </c>
      <c r="C37" s="66">
        <f>SUMIF('Unidades Liquidadas'!A:A,A37,'Unidades Liquidadas'!D:D)</f>
        <v>0</v>
      </c>
      <c r="D37" s="66">
        <f>SUMIF(Exceptuaciones!A:A,A37,Exceptuaciones!G:G)</f>
        <v>0</v>
      </c>
      <c r="E37" s="66">
        <f t="shared" si="0"/>
        <v>0</v>
      </c>
      <c r="F37" s="67">
        <f>IF(ISBLANK(A37),,VLOOKUP(A37,'Tabla de equipos'!$B$3:$K$107,10,FALSE))</f>
        <v>3.15</v>
      </c>
      <c r="G37" s="67">
        <f>IF(ISBLANK(A37),,E37*VLOOKUP(A37,'Tabla de equipos'!$B$3:$K$107,7,FALSE))</f>
        <v>0</v>
      </c>
      <c r="H37" s="67">
        <f>IF(ISBLANK(A37),,E37*VLOOKUP(A37,'Tabla de equipos'!$B$3:$K$107,8,FALSE))</f>
        <v>0</v>
      </c>
      <c r="I37" s="67">
        <f>IF(ISBLANK(A37),,E37*VLOOKUP(A37,'Tabla de equipos'!$B$3:$K$107,9,FALSE))</f>
        <v>0</v>
      </c>
      <c r="J37" s="67">
        <f t="shared" si="1"/>
        <v>0</v>
      </c>
      <c r="K37" s="117" t="str">
        <f>IF(D37&gt;C37,"Error más unidades exceptuadas que vendidas",IF(IFERROR(VLOOKUP(A37,Exceptuaciones!$A$4:$J$4000,1,FALSE),"")="","",VLOOKUP(A37,Exceptuaciones!$A$4:$J$4000,10,FALSE)))</f>
        <v/>
      </c>
    </row>
    <row r="38" spans="1:11" ht="20.25" customHeight="1" x14ac:dyDescent="0.2">
      <c r="A38" s="65" t="str">
        <f>'Tabla de equipos'!B25</f>
        <v>Reproductor MP3 32GB-64GB</v>
      </c>
      <c r="B38" s="99" t="str">
        <f>VLOOKUP(A38,'Tabla de equipos'!$B$3:$D$107,3,FALSE)</f>
        <v>Audio</v>
      </c>
      <c r="C38" s="66">
        <f>SUMIF('Unidades Liquidadas'!A:A,A38,'Unidades Liquidadas'!D:D)</f>
        <v>0</v>
      </c>
      <c r="D38" s="66">
        <f>SUMIF(Exceptuaciones!A:A,A38,Exceptuaciones!G:G)</f>
        <v>0</v>
      </c>
      <c r="E38" s="66">
        <f t="shared" si="0"/>
        <v>0</v>
      </c>
      <c r="F38" s="67">
        <f>IF(ISBLANK(A38),,VLOOKUP(A38,'Tabla de equipos'!$B$3:$K$107,10,FALSE))</f>
        <v>3.15</v>
      </c>
      <c r="G38" s="67">
        <f>IF(ISBLANK(A38),,E38*VLOOKUP(A38,'Tabla de equipos'!$B$3:$K$107,7,FALSE))</f>
        <v>0</v>
      </c>
      <c r="H38" s="67">
        <f>IF(ISBLANK(A38),,E38*VLOOKUP(A38,'Tabla de equipos'!$B$3:$K$107,8,FALSE))</f>
        <v>0</v>
      </c>
      <c r="I38" s="67">
        <f>IF(ISBLANK(A38),,E38*VLOOKUP(A38,'Tabla de equipos'!$B$3:$K$107,9,FALSE))</f>
        <v>0</v>
      </c>
      <c r="J38" s="67">
        <f t="shared" si="1"/>
        <v>0</v>
      </c>
      <c r="K38" s="117" t="str">
        <f>IF(D38&gt;C38,"Error más unidades exceptuadas que vendidas",IF(IFERROR(VLOOKUP(A38,Exceptuaciones!$A$4:$J$4000,1,FALSE),"")="","",VLOOKUP(A38,Exceptuaciones!$A$4:$J$4000,10,FALSE)))</f>
        <v/>
      </c>
    </row>
    <row r="39" spans="1:11" ht="20.25" customHeight="1" x14ac:dyDescent="0.2">
      <c r="A39" s="65" t="str">
        <f>'Tabla de equipos'!B26</f>
        <v>Reproductor MP3 &gt;-64GB</v>
      </c>
      <c r="B39" s="99" t="str">
        <f>VLOOKUP(A39,'Tabla de equipos'!$B$3:$D$107,3,FALSE)</f>
        <v>Audio</v>
      </c>
      <c r="C39" s="66">
        <f>SUMIF('Unidades Liquidadas'!A:A,A39,'Unidades Liquidadas'!D:D)</f>
        <v>0</v>
      </c>
      <c r="D39" s="66">
        <f>SUMIF(Exceptuaciones!A:A,A39,Exceptuaciones!G:G)</f>
        <v>0</v>
      </c>
      <c r="E39" s="66">
        <f t="shared" si="0"/>
        <v>0</v>
      </c>
      <c r="F39" s="67">
        <f>IF(ISBLANK(A39),,VLOOKUP(A39,'Tabla de equipos'!$B$3:$K$107,10,FALSE))</f>
        <v>3.15</v>
      </c>
      <c r="G39" s="67">
        <f>IF(ISBLANK(A39),,E39*VLOOKUP(A39,'Tabla de equipos'!$B$3:$K$107,7,FALSE))</f>
        <v>0</v>
      </c>
      <c r="H39" s="67">
        <f>IF(ISBLANK(A39),,E39*VLOOKUP(A39,'Tabla de equipos'!$B$3:$K$107,8,FALSE))</f>
        <v>0</v>
      </c>
      <c r="I39" s="67">
        <f>IF(ISBLANK(A39),,E39*VLOOKUP(A39,'Tabla de equipos'!$B$3:$K$107,9,FALSE))</f>
        <v>0</v>
      </c>
      <c r="J39" s="67">
        <f t="shared" si="1"/>
        <v>0</v>
      </c>
      <c r="K39" s="117" t="str">
        <f>IF(D39&gt;C39,"Error más unidades exceptuadas que vendidas",IF(IFERROR(VLOOKUP(A39,Exceptuaciones!$A$4:$J$4000,1,FALSE),"")="","",VLOOKUP(A39,Exceptuaciones!$A$4:$J$4000,10,FALSE)))</f>
        <v/>
      </c>
    </row>
    <row r="40" spans="1:11" ht="20.25" customHeight="1" x14ac:dyDescent="0.2">
      <c r="A40" s="65" t="str">
        <f>'Tabla de equipos'!B27</f>
        <v>Reproductor MP4 &lt; 2GB</v>
      </c>
      <c r="B40" s="99" t="str">
        <f>VLOOKUP(A40,'Tabla de equipos'!$B$3:$D$107,3,FALSE)</f>
        <v>Poli</v>
      </c>
      <c r="C40" s="66">
        <f>SUMIF('Unidades Liquidadas'!A:A,A40,'Unidades Liquidadas'!D:D)</f>
        <v>0</v>
      </c>
      <c r="D40" s="66">
        <f>SUMIF(Exceptuaciones!A:A,A40,Exceptuaciones!G:G)</f>
        <v>0</v>
      </c>
      <c r="E40" s="66">
        <f t="shared" si="0"/>
        <v>0</v>
      </c>
      <c r="F40" s="67">
        <f>IF(ISBLANK(A40),,VLOOKUP(A40,'Tabla de equipos'!$B$3:$K$107,10,FALSE))</f>
        <v>3.15</v>
      </c>
      <c r="G40" s="67">
        <f>IF(ISBLANK(A40),,E40*VLOOKUP(A40,'Tabla de equipos'!$B$3:$K$107,7,FALSE))</f>
        <v>0</v>
      </c>
      <c r="H40" s="67">
        <f>IF(ISBLANK(A40),,E40*VLOOKUP(A40,'Tabla de equipos'!$B$3:$K$107,8,FALSE))</f>
        <v>0</v>
      </c>
      <c r="I40" s="67">
        <f>IF(ISBLANK(A40),,E40*VLOOKUP(A40,'Tabla de equipos'!$B$3:$K$107,9,FALSE))</f>
        <v>0</v>
      </c>
      <c r="J40" s="67">
        <f t="shared" si="1"/>
        <v>0</v>
      </c>
      <c r="K40" s="117" t="str">
        <f>IF(D40&gt;C40,"Error más unidades exceptuadas que vendidas",IF(IFERROR(VLOOKUP(A40,Exceptuaciones!$A$4:$J$4000,1,FALSE),"")="","",VLOOKUP(A40,Exceptuaciones!$A$4:$J$4000,10,FALSE)))</f>
        <v/>
      </c>
    </row>
    <row r="41" spans="1:11" ht="20.25" customHeight="1" x14ac:dyDescent="0.2">
      <c r="A41" s="65" t="str">
        <f>'Tabla de equipos'!B28</f>
        <v>Reproductor MP4  2GB- 4GB</v>
      </c>
      <c r="B41" s="99" t="str">
        <f>VLOOKUP(A41,'Tabla de equipos'!$B$3:$D$107,3,FALSE)</f>
        <v>Poli</v>
      </c>
      <c r="C41" s="66">
        <f>SUMIF('Unidades Liquidadas'!A:A,A41,'Unidades Liquidadas'!D:D)</f>
        <v>0</v>
      </c>
      <c r="D41" s="66">
        <f>SUMIF(Exceptuaciones!A:A,A41,Exceptuaciones!G:G)</f>
        <v>0</v>
      </c>
      <c r="E41" s="66">
        <f t="shared" si="0"/>
        <v>0</v>
      </c>
      <c r="F41" s="67">
        <f>IF(ISBLANK(A41),,VLOOKUP(A41,'Tabla de equipos'!$B$3:$K$107,10,FALSE))</f>
        <v>3.15</v>
      </c>
      <c r="G41" s="67">
        <f>IF(ISBLANK(A41),,E41*VLOOKUP(A41,'Tabla de equipos'!$B$3:$K$107,7,FALSE))</f>
        <v>0</v>
      </c>
      <c r="H41" s="67">
        <f>IF(ISBLANK(A41),,E41*VLOOKUP(A41,'Tabla de equipos'!$B$3:$K$107,8,FALSE))</f>
        <v>0</v>
      </c>
      <c r="I41" s="67">
        <f>IF(ISBLANK(A41),,E41*VLOOKUP(A41,'Tabla de equipos'!$B$3:$K$107,9,FALSE))</f>
        <v>0</v>
      </c>
      <c r="J41" s="67">
        <f t="shared" si="1"/>
        <v>0</v>
      </c>
      <c r="K41" s="117" t="str">
        <f>IF(D41&gt;C41,"Error más unidades exceptuadas que vendidas",IF(IFERROR(VLOOKUP(A41,Exceptuaciones!$A$4:$J$4000,1,FALSE),"")="","",VLOOKUP(A41,Exceptuaciones!$A$4:$J$4000,10,FALSE)))</f>
        <v/>
      </c>
    </row>
    <row r="42" spans="1:11" ht="20.25" customHeight="1" x14ac:dyDescent="0.2">
      <c r="A42" s="65" t="str">
        <f>'Tabla de equipos'!B29</f>
        <v>Reproductor MP4  4GB- 8GB</v>
      </c>
      <c r="B42" s="99" t="str">
        <f>VLOOKUP(A42,'Tabla de equipos'!$B$3:$D$107,3,FALSE)</f>
        <v>Poli</v>
      </c>
      <c r="C42" s="66">
        <f>SUMIF('Unidades Liquidadas'!A:A,A42,'Unidades Liquidadas'!D:D)</f>
        <v>0</v>
      </c>
      <c r="D42" s="66">
        <f>SUMIF(Exceptuaciones!A:A,A42,Exceptuaciones!G:G)</f>
        <v>0</v>
      </c>
      <c r="E42" s="66">
        <f t="shared" si="0"/>
        <v>0</v>
      </c>
      <c r="F42" s="67">
        <f>IF(ISBLANK(A42),,VLOOKUP(A42,'Tabla de equipos'!$B$3:$K$107,10,FALSE))</f>
        <v>3.15</v>
      </c>
      <c r="G42" s="67">
        <f>IF(ISBLANK(A42),,E42*VLOOKUP(A42,'Tabla de equipos'!$B$3:$K$107,7,FALSE))</f>
        <v>0</v>
      </c>
      <c r="H42" s="67">
        <f>IF(ISBLANK(A42),,E42*VLOOKUP(A42,'Tabla de equipos'!$B$3:$K$107,8,FALSE))</f>
        <v>0</v>
      </c>
      <c r="I42" s="67">
        <f>IF(ISBLANK(A42),,E42*VLOOKUP(A42,'Tabla de equipos'!$B$3:$K$107,9,FALSE))</f>
        <v>0</v>
      </c>
      <c r="J42" s="67">
        <f t="shared" si="1"/>
        <v>0</v>
      </c>
      <c r="K42" s="117" t="str">
        <f>IF(D42&gt;C42,"Error más unidades exceptuadas que vendidas",IF(IFERROR(VLOOKUP(A42,Exceptuaciones!$A$4:$J$4000,1,FALSE),"")="","",VLOOKUP(A42,Exceptuaciones!$A$4:$J$4000,10,FALSE)))</f>
        <v/>
      </c>
    </row>
    <row r="43" spans="1:11" ht="20.25" customHeight="1" x14ac:dyDescent="0.2">
      <c r="A43" s="65" t="str">
        <f>'Tabla de equipos'!B30</f>
        <v>Reproductor MP4 8GB-16GB</v>
      </c>
      <c r="B43" s="99" t="str">
        <f>VLOOKUP(A43,'Tabla de equipos'!$B$3:$D$107,3,FALSE)</f>
        <v>Poli</v>
      </c>
      <c r="C43" s="66">
        <f>SUMIF('Unidades Liquidadas'!A:A,A43,'Unidades Liquidadas'!D:D)</f>
        <v>0</v>
      </c>
      <c r="D43" s="66">
        <f>SUMIF(Exceptuaciones!A:A,A43,Exceptuaciones!G:G)</f>
        <v>0</v>
      </c>
      <c r="E43" s="66">
        <f t="shared" si="0"/>
        <v>0</v>
      </c>
      <c r="F43" s="67">
        <f>IF(ISBLANK(A43),,VLOOKUP(A43,'Tabla de equipos'!$B$3:$K$107,10,FALSE))</f>
        <v>3.15</v>
      </c>
      <c r="G43" s="67">
        <f>IF(ISBLANK(A43),,E43*VLOOKUP(A43,'Tabla de equipos'!$B$3:$K$107,7,FALSE))</f>
        <v>0</v>
      </c>
      <c r="H43" s="67">
        <f>IF(ISBLANK(A43),,E43*VLOOKUP(A43,'Tabla de equipos'!$B$3:$K$107,8,FALSE))</f>
        <v>0</v>
      </c>
      <c r="I43" s="67">
        <f>IF(ISBLANK(A43),,E43*VLOOKUP(A43,'Tabla de equipos'!$B$3:$K$107,9,FALSE))</f>
        <v>0</v>
      </c>
      <c r="J43" s="67">
        <f t="shared" si="1"/>
        <v>0</v>
      </c>
      <c r="K43" s="117" t="str">
        <f>IF(D43&gt;C43,"Error más unidades exceptuadas que vendidas",IF(IFERROR(VLOOKUP(A43,Exceptuaciones!$A$4:$J$4000,1,FALSE),"")="","",VLOOKUP(A43,Exceptuaciones!$A$4:$J$4000,10,FALSE)))</f>
        <v/>
      </c>
    </row>
    <row r="44" spans="1:11" ht="20.25" customHeight="1" x14ac:dyDescent="0.2">
      <c r="A44" s="65" t="str">
        <f>'Tabla de equipos'!B31</f>
        <v>Reproductor MP4 16GB-32GB</v>
      </c>
      <c r="B44" s="99" t="str">
        <f>VLOOKUP(A44,'Tabla de equipos'!$B$3:$D$107,3,FALSE)</f>
        <v>Poli</v>
      </c>
      <c r="C44" s="66">
        <f>SUMIF('Unidades Liquidadas'!A:A,A44,'Unidades Liquidadas'!D:D)</f>
        <v>0</v>
      </c>
      <c r="D44" s="66">
        <f>SUMIF(Exceptuaciones!A:A,A44,Exceptuaciones!G:G)</f>
        <v>0</v>
      </c>
      <c r="E44" s="66">
        <f t="shared" si="0"/>
        <v>0</v>
      </c>
      <c r="F44" s="67">
        <f>IF(ISBLANK(A44),,VLOOKUP(A44,'Tabla de equipos'!$B$3:$K$107,10,FALSE))</f>
        <v>3.15</v>
      </c>
      <c r="G44" s="67">
        <f>IF(ISBLANK(A44),,E44*VLOOKUP(A44,'Tabla de equipos'!$B$3:$K$107,7,FALSE))</f>
        <v>0</v>
      </c>
      <c r="H44" s="67">
        <f>IF(ISBLANK(A44),,E44*VLOOKUP(A44,'Tabla de equipos'!$B$3:$K$107,8,FALSE))</f>
        <v>0</v>
      </c>
      <c r="I44" s="67">
        <f>IF(ISBLANK(A44),,E44*VLOOKUP(A44,'Tabla de equipos'!$B$3:$K$107,9,FALSE))</f>
        <v>0</v>
      </c>
      <c r="J44" s="67">
        <f t="shared" si="1"/>
        <v>0</v>
      </c>
      <c r="K44" s="117" t="str">
        <f>IF(D44&gt;C44,"Error más unidades exceptuadas que vendidas",IF(IFERROR(VLOOKUP(A44,Exceptuaciones!$A$4:$J$4000,1,FALSE),"")="","",VLOOKUP(A44,Exceptuaciones!$A$4:$J$4000,10,FALSE)))</f>
        <v/>
      </c>
    </row>
    <row r="45" spans="1:11" ht="20.25" customHeight="1" x14ac:dyDescent="0.2">
      <c r="A45" s="65" t="str">
        <f>'Tabla de equipos'!B32</f>
        <v>Reproductor MP4 32GB-64GB</v>
      </c>
      <c r="B45" s="99" t="str">
        <f>VLOOKUP(A45,'Tabla de equipos'!$B$3:$D$107,3,FALSE)</f>
        <v>Poli</v>
      </c>
      <c r="C45" s="66">
        <f>SUMIF('Unidades Liquidadas'!A:A,A45,'Unidades Liquidadas'!D:D)</f>
        <v>0</v>
      </c>
      <c r="D45" s="66">
        <f>SUMIF(Exceptuaciones!A:A,A45,Exceptuaciones!G:G)</f>
        <v>0</v>
      </c>
      <c r="E45" s="66">
        <f t="shared" si="0"/>
        <v>0</v>
      </c>
      <c r="F45" s="67">
        <f>IF(ISBLANK(A45),,VLOOKUP(A45,'Tabla de equipos'!$B$3:$K$107,10,FALSE))</f>
        <v>3.15</v>
      </c>
      <c r="G45" s="67">
        <f>IF(ISBLANK(A45),,E45*VLOOKUP(A45,'Tabla de equipos'!$B$3:$K$107,7,FALSE))</f>
        <v>0</v>
      </c>
      <c r="H45" s="67">
        <f>IF(ISBLANK(A45),,E45*VLOOKUP(A45,'Tabla de equipos'!$B$3:$K$107,8,FALSE))</f>
        <v>0</v>
      </c>
      <c r="I45" s="67">
        <f>IF(ISBLANK(A45),,E45*VLOOKUP(A45,'Tabla de equipos'!$B$3:$K$107,9,FALSE))</f>
        <v>0</v>
      </c>
      <c r="J45" s="67">
        <f t="shared" si="1"/>
        <v>0</v>
      </c>
      <c r="K45" s="117" t="str">
        <f>IF(D45&gt;C45,"Error más unidades exceptuadas que vendidas",IF(IFERROR(VLOOKUP(A45,Exceptuaciones!$A$4:$J$4000,1,FALSE),"")="","",VLOOKUP(A45,Exceptuaciones!$A$4:$J$4000,10,FALSE)))</f>
        <v/>
      </c>
    </row>
    <row r="46" spans="1:11" ht="20.25" customHeight="1" x14ac:dyDescent="0.2">
      <c r="A46" s="65" t="str">
        <f>'Tabla de equipos'!B33</f>
        <v>Reproductor MP4 &gt;-64GB</v>
      </c>
      <c r="B46" s="99" t="str">
        <f>VLOOKUP(A46,'Tabla de equipos'!$B$3:$D$107,3,FALSE)</f>
        <v>Poli</v>
      </c>
      <c r="C46" s="66">
        <f>SUMIF('Unidades Liquidadas'!A:A,A46,'Unidades Liquidadas'!D:D)</f>
        <v>0</v>
      </c>
      <c r="D46" s="66">
        <f>SUMIF(Exceptuaciones!A:A,A46,Exceptuaciones!G:G)</f>
        <v>0</v>
      </c>
      <c r="E46" s="66">
        <f t="shared" si="0"/>
        <v>0</v>
      </c>
      <c r="F46" s="67">
        <f>IF(ISBLANK(A46),,VLOOKUP(A46,'Tabla de equipos'!$B$3:$K$107,10,FALSE))</f>
        <v>3.15</v>
      </c>
      <c r="G46" s="67">
        <f>IF(ISBLANK(A46),,E46*VLOOKUP(A46,'Tabla de equipos'!$B$3:$K$107,7,FALSE))</f>
        <v>0</v>
      </c>
      <c r="H46" s="67">
        <f>IF(ISBLANK(A46),,E46*VLOOKUP(A46,'Tabla de equipos'!$B$3:$K$107,8,FALSE))</f>
        <v>0</v>
      </c>
      <c r="I46" s="67">
        <f>IF(ISBLANK(A46),,E46*VLOOKUP(A46,'Tabla de equipos'!$B$3:$K$107,9,FALSE))</f>
        <v>0</v>
      </c>
      <c r="J46" s="67">
        <f t="shared" si="1"/>
        <v>0</v>
      </c>
      <c r="K46" s="117" t="str">
        <f>IF(D46&gt;C46,"Error más unidades exceptuadas que vendidas",IF(IFERROR(VLOOKUP(A46,Exceptuaciones!$A$4:$J$4000,1,FALSE),"")="","",VLOOKUP(A46,Exceptuaciones!$A$4:$J$4000,10,FALSE)))</f>
        <v/>
      </c>
    </row>
    <row r="47" spans="1:11" ht="20.25" customHeight="1" x14ac:dyDescent="0.2">
      <c r="A47" s="65" t="str">
        <f>'Tabla de equipos'!B34</f>
        <v>Disco  no integrado &gt;120GB</v>
      </c>
      <c r="B47" s="99" t="str">
        <f>VLOOKUP(A47,'Tabla de equipos'!$B$3:$D$107,3,FALSE)</f>
        <v>Poli</v>
      </c>
      <c r="C47" s="66">
        <f>SUMIF('Unidades Liquidadas'!A:A,A47,'Unidades Liquidadas'!D:D)</f>
        <v>0</v>
      </c>
      <c r="D47" s="66">
        <f>SUMIF(Exceptuaciones!A:A,A47,Exceptuaciones!G:G)</f>
        <v>0</v>
      </c>
      <c r="E47" s="66">
        <f t="shared" si="0"/>
        <v>0</v>
      </c>
      <c r="F47" s="67">
        <f>IF(ISBLANK(A47),,VLOOKUP(A47,'Tabla de equipos'!$B$3:$K$107,10,FALSE))</f>
        <v>6.45</v>
      </c>
      <c r="G47" s="67">
        <f>IF(ISBLANK(A47),,E47*VLOOKUP(A47,'Tabla de equipos'!$B$3:$K$107,7,FALSE))</f>
        <v>0</v>
      </c>
      <c r="H47" s="67">
        <f>IF(ISBLANK(A47),,E47*VLOOKUP(A47,'Tabla de equipos'!$B$3:$K$107,8,FALSE))</f>
        <v>0</v>
      </c>
      <c r="I47" s="67">
        <f>IF(ISBLANK(A47),,E47*VLOOKUP(A47,'Tabla de equipos'!$B$3:$K$107,9,FALSE))</f>
        <v>0</v>
      </c>
      <c r="J47" s="67">
        <f t="shared" si="1"/>
        <v>0</v>
      </c>
      <c r="K47" s="117" t="str">
        <f>IF(D47&gt;C47,"Error más unidades exceptuadas que vendidas",IF(IFERROR(VLOOKUP(A47,Exceptuaciones!$A$4:$J$4000,1,FALSE),"")="","",VLOOKUP(A47,Exceptuaciones!$A$4:$J$4000,10,FALSE)))</f>
        <v/>
      </c>
    </row>
    <row r="48" spans="1:11" ht="20.25" customHeight="1" x14ac:dyDescent="0.2">
      <c r="A48" s="65" t="str">
        <f>'Tabla de equipos'!B35</f>
        <v>Disco  no integrado 120GB - 320GB</v>
      </c>
      <c r="B48" s="99" t="str">
        <f>VLOOKUP(A48,'Tabla de equipos'!$B$3:$D$107,3,FALSE)</f>
        <v>Poli</v>
      </c>
      <c r="C48" s="66">
        <f>SUMIF('Unidades Liquidadas'!A:A,A48,'Unidades Liquidadas'!D:D)</f>
        <v>0</v>
      </c>
      <c r="D48" s="66">
        <f>SUMIF(Exceptuaciones!A:A,A48,Exceptuaciones!G:G)</f>
        <v>0</v>
      </c>
      <c r="E48" s="66">
        <f t="shared" si="0"/>
        <v>0</v>
      </c>
      <c r="F48" s="67">
        <f>IF(ISBLANK(A48),,VLOOKUP(A48,'Tabla de equipos'!$B$3:$K$107,10,FALSE))</f>
        <v>6.45</v>
      </c>
      <c r="G48" s="67">
        <f>IF(ISBLANK(A48),,E48*VLOOKUP(A48,'Tabla de equipos'!$B$3:$K$107,7,FALSE))</f>
        <v>0</v>
      </c>
      <c r="H48" s="67">
        <f>IF(ISBLANK(A48),,E48*VLOOKUP(A48,'Tabla de equipos'!$B$3:$K$107,8,FALSE))</f>
        <v>0</v>
      </c>
      <c r="I48" s="67">
        <f>IF(ISBLANK(A48),,E48*VLOOKUP(A48,'Tabla de equipos'!$B$3:$K$107,9,FALSE))</f>
        <v>0</v>
      </c>
      <c r="J48" s="67">
        <f t="shared" si="1"/>
        <v>0</v>
      </c>
      <c r="K48" s="117" t="str">
        <f>IF(D48&gt;C48,"Error más unidades exceptuadas que vendidas",IF(IFERROR(VLOOKUP(A48,Exceptuaciones!$A$4:$J$4000,1,FALSE),"")="","",VLOOKUP(A48,Exceptuaciones!$A$4:$J$4000,10,FALSE)))</f>
        <v/>
      </c>
    </row>
    <row r="49" spans="1:11" ht="20.25" customHeight="1" x14ac:dyDescent="0.2">
      <c r="A49" s="65" t="str">
        <f>'Tabla de equipos'!B36</f>
        <v>Disco  no integrado 320GB - 500GB</v>
      </c>
      <c r="B49" s="99" t="str">
        <f>VLOOKUP(A49,'Tabla de equipos'!$B$3:$D$107,3,FALSE)</f>
        <v>Poli</v>
      </c>
      <c r="C49" s="66">
        <f>SUMIF('Unidades Liquidadas'!A:A,A49,'Unidades Liquidadas'!D:D)</f>
        <v>0</v>
      </c>
      <c r="D49" s="66">
        <f>SUMIF(Exceptuaciones!A:A,A49,Exceptuaciones!G:G)</f>
        <v>0</v>
      </c>
      <c r="E49" s="66">
        <f t="shared" si="0"/>
        <v>0</v>
      </c>
      <c r="F49" s="67">
        <f>IF(ISBLANK(A49),,VLOOKUP(A49,'Tabla de equipos'!$B$3:$K$107,10,FALSE))</f>
        <v>6.45</v>
      </c>
      <c r="G49" s="67">
        <f>IF(ISBLANK(A49),,E49*VLOOKUP(A49,'Tabla de equipos'!$B$3:$K$107,7,FALSE))</f>
        <v>0</v>
      </c>
      <c r="H49" s="67">
        <f>IF(ISBLANK(A49),,E49*VLOOKUP(A49,'Tabla de equipos'!$B$3:$K$107,8,FALSE))</f>
        <v>0</v>
      </c>
      <c r="I49" s="67">
        <f>IF(ISBLANK(A49),,E49*VLOOKUP(A49,'Tabla de equipos'!$B$3:$K$107,9,FALSE))</f>
        <v>0</v>
      </c>
      <c r="J49" s="67">
        <f t="shared" si="1"/>
        <v>0</v>
      </c>
      <c r="K49" s="117" t="str">
        <f>IF(D49&gt;C49,"Error más unidades exceptuadas que vendidas",IF(IFERROR(VLOOKUP(A49,Exceptuaciones!$A$4:$J$4000,1,FALSE),"")="","",VLOOKUP(A49,Exceptuaciones!$A$4:$J$4000,10,FALSE)))</f>
        <v/>
      </c>
    </row>
    <row r="50" spans="1:11" ht="20.25" customHeight="1" x14ac:dyDescent="0.2">
      <c r="A50" s="65" t="str">
        <f>'Tabla de equipos'!B37</f>
        <v>Disco  no integrado 500GB - 1TB</v>
      </c>
      <c r="B50" s="99" t="str">
        <f>VLOOKUP(A50,'Tabla de equipos'!$B$3:$D$107,3,FALSE)</f>
        <v>Poli</v>
      </c>
      <c r="C50" s="66">
        <f>SUMIF('Unidades Liquidadas'!A:A,A50,'Unidades Liquidadas'!D:D)</f>
        <v>0</v>
      </c>
      <c r="D50" s="66">
        <f>SUMIF(Exceptuaciones!A:A,A50,Exceptuaciones!G:G)</f>
        <v>0</v>
      </c>
      <c r="E50" s="66">
        <f t="shared" si="0"/>
        <v>0</v>
      </c>
      <c r="F50" s="67">
        <f>IF(ISBLANK(A50),,VLOOKUP(A50,'Tabla de equipos'!$B$3:$K$107,10,FALSE))</f>
        <v>6.45</v>
      </c>
      <c r="G50" s="67">
        <f>IF(ISBLANK(A50),,E50*VLOOKUP(A50,'Tabla de equipos'!$B$3:$K$107,7,FALSE))</f>
        <v>0</v>
      </c>
      <c r="H50" s="67">
        <f>IF(ISBLANK(A50),,E50*VLOOKUP(A50,'Tabla de equipos'!$B$3:$K$107,8,FALSE))</f>
        <v>0</v>
      </c>
      <c r="I50" s="67">
        <f>IF(ISBLANK(A50),,E50*VLOOKUP(A50,'Tabla de equipos'!$B$3:$K$107,9,FALSE))</f>
        <v>0</v>
      </c>
      <c r="J50" s="67">
        <f t="shared" si="1"/>
        <v>0</v>
      </c>
      <c r="K50" s="117" t="str">
        <f>IF(D50&gt;C50,"Error más unidades exceptuadas que vendidas",IF(IFERROR(VLOOKUP(A50,Exceptuaciones!$A$4:$J$4000,1,FALSE),"")="","",VLOOKUP(A50,Exceptuaciones!$A$4:$J$4000,10,FALSE)))</f>
        <v/>
      </c>
    </row>
    <row r="51" spans="1:11" ht="20.25" customHeight="1" x14ac:dyDescent="0.2">
      <c r="A51" s="65" t="str">
        <f>'Tabla de equipos'!B38</f>
        <v>Disco  no integrado &gt; 1TB</v>
      </c>
      <c r="B51" s="99" t="str">
        <f>VLOOKUP(A51,'Tabla de equipos'!$B$3:$D$107,3,FALSE)</f>
        <v>Poli</v>
      </c>
      <c r="C51" s="66">
        <f>SUMIF('Unidades Liquidadas'!A:A,A51,'Unidades Liquidadas'!D:D)</f>
        <v>0</v>
      </c>
      <c r="D51" s="66">
        <f>SUMIF(Exceptuaciones!A:A,A51,Exceptuaciones!G:G)</f>
        <v>0</v>
      </c>
      <c r="E51" s="66">
        <f t="shared" si="0"/>
        <v>0</v>
      </c>
      <c r="F51" s="67">
        <f>IF(ISBLANK(A51),,VLOOKUP(A51,'Tabla de equipos'!$B$3:$K$107,10,FALSE))</f>
        <v>6.45</v>
      </c>
      <c r="G51" s="67">
        <f>IF(ISBLANK(A51),,E51*VLOOKUP(A51,'Tabla de equipos'!$B$3:$K$107,7,FALSE))</f>
        <v>0</v>
      </c>
      <c r="H51" s="67">
        <f>IF(ISBLANK(A51),,E51*VLOOKUP(A51,'Tabla de equipos'!$B$3:$K$107,8,FALSE))</f>
        <v>0</v>
      </c>
      <c r="I51" s="67">
        <f>IF(ISBLANK(A51),,E51*VLOOKUP(A51,'Tabla de equipos'!$B$3:$K$107,9,FALSE))</f>
        <v>0</v>
      </c>
      <c r="J51" s="67">
        <f t="shared" si="1"/>
        <v>0</v>
      </c>
      <c r="K51" s="117" t="str">
        <f>IF(D51&gt;C51,"Error más unidades exceptuadas que vendidas",IF(IFERROR(VLOOKUP(A51,Exceptuaciones!$A$4:$J$4000,1,FALSE),"")="","",VLOOKUP(A51,Exceptuaciones!$A$4:$J$4000,10,FALSE)))</f>
        <v/>
      </c>
    </row>
    <row r="52" spans="1:11" ht="20.25" customHeight="1" x14ac:dyDescent="0.2">
      <c r="A52" s="65" t="str">
        <f>'Tabla de equipos'!B39</f>
        <v>Grabador PC CD</v>
      </c>
      <c r="B52" s="99" t="str">
        <f>VLOOKUP(A52,'Tabla de equipos'!$B$3:$D$107,3,FALSE)</f>
        <v>Poli</v>
      </c>
      <c r="C52" s="66">
        <f>SUMIF('Unidades Liquidadas'!A:A,A52,'Unidades Liquidadas'!D:D)</f>
        <v>0</v>
      </c>
      <c r="D52" s="66">
        <f>SUMIF(Exceptuaciones!A:A,A52,Exceptuaciones!G:G)</f>
        <v>0</v>
      </c>
      <c r="E52" s="66">
        <f t="shared" si="0"/>
        <v>0</v>
      </c>
      <c r="F52" s="67">
        <f>IF(ISBLANK(A52),,VLOOKUP(A52,'Tabla de equipos'!$B$3:$K$107,10,FALSE))</f>
        <v>0.33</v>
      </c>
      <c r="G52" s="67">
        <f>IF(ISBLANK(A52),,E52*VLOOKUP(A52,'Tabla de equipos'!$B$3:$K$107,7,FALSE))</f>
        <v>0</v>
      </c>
      <c r="H52" s="67">
        <f>IF(ISBLANK(A52),,E52*VLOOKUP(A52,'Tabla de equipos'!$B$3:$K$107,8,FALSE))</f>
        <v>0</v>
      </c>
      <c r="I52" s="67">
        <f>IF(ISBLANK(A52),,E52*VLOOKUP(A52,'Tabla de equipos'!$B$3:$K$107,9,FALSE))</f>
        <v>0</v>
      </c>
      <c r="J52" s="67">
        <f t="shared" si="1"/>
        <v>0</v>
      </c>
      <c r="K52" s="117" t="str">
        <f>IF(D52&gt;C52,"Error más unidades exceptuadas que vendidas",IF(IFERROR(VLOOKUP(A52,Exceptuaciones!$A$4:$J$4000,1,FALSE),"")="","",VLOOKUP(A52,Exceptuaciones!$A$4:$J$4000,10,FALSE)))</f>
        <v/>
      </c>
    </row>
    <row r="53" spans="1:11" ht="20.25" customHeight="1" x14ac:dyDescent="0.2">
      <c r="A53" s="65" t="str">
        <f>'Tabla de equipos'!B40</f>
        <v>Grabador salón CD</v>
      </c>
      <c r="B53" s="99" t="str">
        <f>VLOOKUP(A53,'Tabla de equipos'!$B$3:$D$107,3,FALSE)</f>
        <v>Poli</v>
      </c>
      <c r="C53" s="66">
        <f>SUMIF('Unidades Liquidadas'!A:A,A53,'Unidades Liquidadas'!D:D)</f>
        <v>0</v>
      </c>
      <c r="D53" s="66">
        <f>SUMIF(Exceptuaciones!A:A,A53,Exceptuaciones!G:G)</f>
        <v>0</v>
      </c>
      <c r="E53" s="66">
        <f t="shared" si="0"/>
        <v>0</v>
      </c>
      <c r="F53" s="67">
        <f>IF(ISBLANK(A53),,VLOOKUP(A53,'Tabla de equipos'!$B$3:$K$107,10,FALSE))</f>
        <v>0.33</v>
      </c>
      <c r="G53" s="67">
        <f>IF(ISBLANK(A53),,E53*VLOOKUP(A53,'Tabla de equipos'!$B$3:$K$107,7,FALSE))</f>
        <v>0</v>
      </c>
      <c r="H53" s="67">
        <f>IF(ISBLANK(A53),,E53*VLOOKUP(A53,'Tabla de equipos'!$B$3:$K$107,8,FALSE))</f>
        <v>0</v>
      </c>
      <c r="I53" s="67">
        <f>IF(ISBLANK(A53),,E53*VLOOKUP(A53,'Tabla de equipos'!$B$3:$K$107,9,FALSE))</f>
        <v>0</v>
      </c>
      <c r="J53" s="67">
        <f t="shared" si="1"/>
        <v>0</v>
      </c>
      <c r="K53" s="117" t="str">
        <f>IF(D53&gt;C53,"Error más unidades exceptuadas que vendidas",IF(IFERROR(VLOOKUP(A53,Exceptuaciones!$A$4:$J$4000,1,FALSE),"")="","",VLOOKUP(A53,Exceptuaciones!$A$4:$J$4000,10,FALSE)))</f>
        <v/>
      </c>
    </row>
    <row r="54" spans="1:11" ht="20.25" customHeight="1" x14ac:dyDescent="0.2">
      <c r="A54" s="65" t="str">
        <f>'Tabla de equipos'!B41</f>
        <v>Grabador PC DVD</v>
      </c>
      <c r="B54" s="99" t="str">
        <f>VLOOKUP(A54,'Tabla de equipos'!$B$3:$D$107,3,FALSE)</f>
        <v>Poli</v>
      </c>
      <c r="C54" s="66">
        <f>SUMIF('Unidades Liquidadas'!A:A,A54,'Unidades Liquidadas'!D:D)</f>
        <v>0</v>
      </c>
      <c r="D54" s="66">
        <f>SUMIF(Exceptuaciones!A:A,A54,Exceptuaciones!G:G)</f>
        <v>0</v>
      </c>
      <c r="E54" s="66">
        <f t="shared" si="0"/>
        <v>0</v>
      </c>
      <c r="F54" s="67">
        <f>IF(ISBLANK(A54),,VLOOKUP(A54,'Tabla de equipos'!$B$3:$K$107,10,FALSE))</f>
        <v>1.86</v>
      </c>
      <c r="G54" s="67">
        <f>IF(ISBLANK(A54),,E54*VLOOKUP(A54,'Tabla de equipos'!$B$3:$K$107,7,FALSE))</f>
        <v>0</v>
      </c>
      <c r="H54" s="67">
        <f>IF(ISBLANK(A54),,E54*VLOOKUP(A54,'Tabla de equipos'!$B$3:$K$107,8,FALSE))</f>
        <v>0</v>
      </c>
      <c r="I54" s="67">
        <f>IF(ISBLANK(A54),,E54*VLOOKUP(A54,'Tabla de equipos'!$B$3:$K$107,9,FALSE))</f>
        <v>0</v>
      </c>
      <c r="J54" s="67">
        <f t="shared" si="1"/>
        <v>0</v>
      </c>
      <c r="K54" s="117" t="str">
        <f>IF(D54&gt;C54,"Error más unidades exceptuadas que vendidas",IF(IFERROR(VLOOKUP(A54,Exceptuaciones!$A$4:$J$4000,1,FALSE),"")="","",VLOOKUP(A54,Exceptuaciones!$A$4:$J$4000,10,FALSE)))</f>
        <v/>
      </c>
    </row>
    <row r="55" spans="1:11" ht="20.25" customHeight="1" x14ac:dyDescent="0.2">
      <c r="A55" s="65" t="str">
        <f>'Tabla de equipos'!B42</f>
        <v>Grabador salón DVD</v>
      </c>
      <c r="B55" s="99" t="str">
        <f>VLOOKUP(A55,'Tabla de equipos'!$B$3:$D$107,3,FALSE)</f>
        <v>Video</v>
      </c>
      <c r="C55" s="66">
        <f>SUMIF('Unidades Liquidadas'!A:A,A55,'Unidades Liquidadas'!D:D)</f>
        <v>0</v>
      </c>
      <c r="D55" s="66">
        <f>SUMIF(Exceptuaciones!A:A,A55,Exceptuaciones!G:G)</f>
        <v>0</v>
      </c>
      <c r="E55" s="66">
        <f t="shared" si="0"/>
        <v>0</v>
      </c>
      <c r="F55" s="67">
        <f>IF(ISBLANK(A55),,VLOOKUP(A55,'Tabla de equipos'!$B$3:$K$107,10,FALSE))</f>
        <v>1.86</v>
      </c>
      <c r="G55" s="67">
        <f>IF(ISBLANK(A55),,E55*VLOOKUP(A55,'Tabla de equipos'!$B$3:$K$107,7,FALSE))</f>
        <v>0</v>
      </c>
      <c r="H55" s="67">
        <f>IF(ISBLANK(A55),,E55*VLOOKUP(A55,'Tabla de equipos'!$B$3:$K$107,8,FALSE))</f>
        <v>0</v>
      </c>
      <c r="I55" s="67">
        <f>IF(ISBLANK(A55),,E55*VLOOKUP(A55,'Tabla de equipos'!$B$3:$K$107,9,FALSE))</f>
        <v>0</v>
      </c>
      <c r="J55" s="67">
        <f t="shared" si="1"/>
        <v>0</v>
      </c>
      <c r="K55" s="117" t="str">
        <f>IF(D55&gt;C55,"Error más unidades exceptuadas que vendidas",IF(IFERROR(VLOOKUP(A55,Exceptuaciones!$A$4:$J$4000,1,FALSE),"")="","",VLOOKUP(A55,Exceptuaciones!$A$4:$J$4000,10,FALSE)))</f>
        <v/>
      </c>
    </row>
    <row r="56" spans="1:11" ht="20.25" customHeight="1" x14ac:dyDescent="0.2">
      <c r="A56" s="65" t="str">
        <f>'Tabla de equipos'!B43</f>
        <v>Set-Top Box</v>
      </c>
      <c r="B56" s="99" t="str">
        <f>VLOOKUP(A56,'Tabla de equipos'!$B$3:$D$107,3,FALSE)</f>
        <v>Video</v>
      </c>
      <c r="C56" s="66">
        <f>SUMIF('Unidades Liquidadas'!A:A,A56,'Unidades Liquidadas'!D:D)</f>
        <v>0</v>
      </c>
      <c r="D56" s="66">
        <f>SUMIF(Exceptuaciones!A:A,A56,Exceptuaciones!G:G)</f>
        <v>0</v>
      </c>
      <c r="E56" s="66">
        <f t="shared" si="0"/>
        <v>0</v>
      </c>
      <c r="F56" s="67">
        <f>IF(ISBLANK(A56),,VLOOKUP(A56,'Tabla de equipos'!$B$3:$K$107,10,FALSE))</f>
        <v>0</v>
      </c>
      <c r="G56" s="67">
        <f>IF(ISBLANK(A56),,E56*VLOOKUP(A56,'Tabla de equipos'!$B$3:$K$107,7,FALSE))</f>
        <v>0</v>
      </c>
      <c r="H56" s="67">
        <f>IF(ISBLANK(A56),,E56*VLOOKUP(A56,'Tabla de equipos'!$B$3:$K$107,8,FALSE))</f>
        <v>0</v>
      </c>
      <c r="I56" s="67">
        <f>IF(ISBLANK(A56),,E56*VLOOKUP(A56,'Tabla de equipos'!$B$3:$K$107,9,FALSE))</f>
        <v>0</v>
      </c>
      <c r="J56" s="67">
        <f t="shared" si="1"/>
        <v>0</v>
      </c>
      <c r="K56" s="117" t="str">
        <f>IF(D56&gt;C56,"Error más unidades exceptuadas que vendidas",IF(IFERROR(VLOOKUP(A56,Exceptuaciones!$A$4:$J$4000,1,FALSE),"")="","",VLOOKUP(A56,Exceptuaciones!$A$4:$J$4000,10,FALSE)))</f>
        <v/>
      </c>
    </row>
    <row r="57" spans="1:11" ht="20.25" customHeight="1" x14ac:dyDescent="0.2">
      <c r="A57" s="65" t="str">
        <f>'Tabla de equipos'!B44</f>
        <v>Disco Multimedia &lt;250 GB</v>
      </c>
      <c r="B57" s="99" t="str">
        <f>VLOOKUP(A57,'Tabla de equipos'!$B$3:$D$107,3,FALSE)</f>
        <v>Poli</v>
      </c>
      <c r="C57" s="66">
        <f>SUMIF('Unidades Liquidadas'!A:A,A57,'Unidades Liquidadas'!D:D)</f>
        <v>0</v>
      </c>
      <c r="D57" s="66">
        <f>SUMIF(Exceptuaciones!A:A,A57,Exceptuaciones!G:G)</f>
        <v>0</v>
      </c>
      <c r="E57" s="66">
        <f t="shared" si="0"/>
        <v>0</v>
      </c>
      <c r="F57" s="67">
        <f>IF(ISBLANK(A57),,VLOOKUP(A57,'Tabla de equipos'!$B$3:$K$107,10,FALSE))</f>
        <v>6.45</v>
      </c>
      <c r="G57" s="67">
        <f>IF(ISBLANK(A57),,E57*VLOOKUP(A57,'Tabla de equipos'!$B$3:$K$107,7,FALSE))</f>
        <v>0</v>
      </c>
      <c r="H57" s="67">
        <f>IF(ISBLANK(A57),,E57*VLOOKUP(A57,'Tabla de equipos'!$B$3:$K$107,8,FALSE))</f>
        <v>0</v>
      </c>
      <c r="I57" s="67">
        <f>IF(ISBLANK(A57),,E57*VLOOKUP(A57,'Tabla de equipos'!$B$3:$K$107,9,FALSE))</f>
        <v>0</v>
      </c>
      <c r="J57" s="67">
        <f t="shared" si="1"/>
        <v>0</v>
      </c>
      <c r="K57" s="117" t="str">
        <f>IF(D57&gt;C57,"Error más unidades exceptuadas que vendidas",IF(IFERROR(VLOOKUP(A57,Exceptuaciones!$A$4:$J$4000,1,FALSE),"")="","",VLOOKUP(A57,Exceptuaciones!$A$4:$J$4000,10,FALSE)))</f>
        <v/>
      </c>
    </row>
    <row r="58" spans="1:11" ht="20.25" customHeight="1" x14ac:dyDescent="0.2">
      <c r="A58" s="65" t="str">
        <f>'Tabla de equipos'!B45</f>
        <v>Disco  Multimedia &lt;500GB</v>
      </c>
      <c r="B58" s="99" t="str">
        <f>VLOOKUP(A58,'Tabla de equipos'!$B$3:$D$107,3,FALSE)</f>
        <v>Poli</v>
      </c>
      <c r="C58" s="66">
        <f>SUMIF('Unidades Liquidadas'!A:A,A58,'Unidades Liquidadas'!D:D)</f>
        <v>0</v>
      </c>
      <c r="D58" s="66">
        <f>SUMIF(Exceptuaciones!A:A,A58,Exceptuaciones!G:G)</f>
        <v>0</v>
      </c>
      <c r="E58" s="66">
        <f t="shared" si="0"/>
        <v>0</v>
      </c>
      <c r="F58" s="67">
        <f>IF(ISBLANK(A58),,VLOOKUP(A58,'Tabla de equipos'!$B$3:$K$107,10,FALSE))</f>
        <v>6.45</v>
      </c>
      <c r="G58" s="67">
        <f>IF(ISBLANK(A58),,E58*VLOOKUP(A58,'Tabla de equipos'!$B$3:$K$107,7,FALSE))</f>
        <v>0</v>
      </c>
      <c r="H58" s="67">
        <f>IF(ISBLANK(A58),,E58*VLOOKUP(A58,'Tabla de equipos'!$B$3:$K$107,8,FALSE))</f>
        <v>0</v>
      </c>
      <c r="I58" s="67">
        <f>IF(ISBLANK(A58),,E58*VLOOKUP(A58,'Tabla de equipos'!$B$3:$K$107,9,FALSE))</f>
        <v>0</v>
      </c>
      <c r="J58" s="67">
        <f t="shared" si="1"/>
        <v>0</v>
      </c>
      <c r="K58" s="117" t="str">
        <f>IF(D58&gt;C58,"Error más unidades exceptuadas que vendidas",IF(IFERROR(VLOOKUP(A58,Exceptuaciones!$A$4:$J$4000,1,FALSE),"")="","",VLOOKUP(A58,Exceptuaciones!$A$4:$J$4000,10,FALSE)))</f>
        <v/>
      </c>
    </row>
    <row r="59" spans="1:11" ht="20.25" customHeight="1" x14ac:dyDescent="0.2">
      <c r="A59" s="65" t="str">
        <f>'Tabla de equipos'!B46</f>
        <v>Disco  Multimedia &lt;750 GB</v>
      </c>
      <c r="B59" s="99" t="str">
        <f>VLOOKUP(A59,'Tabla de equipos'!$B$3:$D$107,3,FALSE)</f>
        <v>Poli</v>
      </c>
      <c r="C59" s="66">
        <f>SUMIF('Unidades Liquidadas'!A:A,A59,'Unidades Liquidadas'!D:D)</f>
        <v>0</v>
      </c>
      <c r="D59" s="66">
        <f>SUMIF(Exceptuaciones!A:A,A59,Exceptuaciones!G:G)</f>
        <v>0</v>
      </c>
      <c r="E59" s="66">
        <f t="shared" si="0"/>
        <v>0</v>
      </c>
      <c r="F59" s="67">
        <f>IF(ISBLANK(A59),,VLOOKUP(A59,'Tabla de equipos'!$B$3:$K$107,10,FALSE))</f>
        <v>6.45</v>
      </c>
      <c r="G59" s="67">
        <f>IF(ISBLANK(A59),,E59*VLOOKUP(A59,'Tabla de equipos'!$B$3:$K$107,7,FALSE))</f>
        <v>0</v>
      </c>
      <c r="H59" s="67">
        <f>IF(ISBLANK(A59),,E59*VLOOKUP(A59,'Tabla de equipos'!$B$3:$K$107,8,FALSE))</f>
        <v>0</v>
      </c>
      <c r="I59" s="67">
        <f>IF(ISBLANK(A59),,E59*VLOOKUP(A59,'Tabla de equipos'!$B$3:$K$107,9,FALSE))</f>
        <v>0</v>
      </c>
      <c r="J59" s="67">
        <f t="shared" si="1"/>
        <v>0</v>
      </c>
      <c r="K59" s="117" t="str">
        <f>IF(D59&gt;C59,"Error más unidades exceptuadas que vendidas",IF(IFERROR(VLOOKUP(A59,Exceptuaciones!$A$4:$J$4000,1,FALSE),"")="","",VLOOKUP(A59,Exceptuaciones!$A$4:$J$4000,10,FALSE)))</f>
        <v/>
      </c>
    </row>
    <row r="60" spans="1:11" ht="20.25" customHeight="1" x14ac:dyDescent="0.2">
      <c r="A60" s="65" t="str">
        <f>'Tabla de equipos'!B47</f>
        <v>Disco  Multimedia &lt;1TB</v>
      </c>
      <c r="B60" s="99" t="str">
        <f>VLOOKUP(A60,'Tabla de equipos'!$B$3:$D$107,3,FALSE)</f>
        <v>Poli</v>
      </c>
      <c r="C60" s="66">
        <f>SUMIF('Unidades Liquidadas'!A:A,A60,'Unidades Liquidadas'!D:D)</f>
        <v>0</v>
      </c>
      <c r="D60" s="66">
        <f>SUMIF(Exceptuaciones!A:A,A60,Exceptuaciones!G:G)</f>
        <v>0</v>
      </c>
      <c r="E60" s="66">
        <f t="shared" si="0"/>
        <v>0</v>
      </c>
      <c r="F60" s="67">
        <f>IF(ISBLANK(A60),,VLOOKUP(A60,'Tabla de equipos'!$B$3:$K$107,10,FALSE))</f>
        <v>6.45</v>
      </c>
      <c r="G60" s="67">
        <f>IF(ISBLANK(A60),,E60*VLOOKUP(A60,'Tabla de equipos'!$B$3:$K$107,7,FALSE))</f>
        <v>0</v>
      </c>
      <c r="H60" s="67">
        <f>IF(ISBLANK(A60),,E60*VLOOKUP(A60,'Tabla de equipos'!$B$3:$K$107,8,FALSE))</f>
        <v>0</v>
      </c>
      <c r="I60" s="67">
        <f>IF(ISBLANK(A60),,E60*VLOOKUP(A60,'Tabla de equipos'!$B$3:$K$107,9,FALSE))</f>
        <v>0</v>
      </c>
      <c r="J60" s="67">
        <f t="shared" si="1"/>
        <v>0</v>
      </c>
      <c r="K60" s="117" t="str">
        <f>IF(D60&gt;C60,"Error más unidades exceptuadas que vendidas",IF(IFERROR(VLOOKUP(A60,Exceptuaciones!$A$4:$J$4000,1,FALSE),"")="","",VLOOKUP(A60,Exceptuaciones!$A$4:$J$4000,10,FALSE)))</f>
        <v/>
      </c>
    </row>
    <row r="61" spans="1:11" ht="20.25" customHeight="1" x14ac:dyDescent="0.2">
      <c r="A61" s="65" t="str">
        <f>'Tabla de equipos'!B48</f>
        <v>Disco Multimedia &gt;1TB</v>
      </c>
      <c r="B61" s="99" t="str">
        <f>VLOOKUP(A61,'Tabla de equipos'!$B$3:$D$107,3,FALSE)</f>
        <v>Poli</v>
      </c>
      <c r="C61" s="66">
        <f>SUMIF('Unidades Liquidadas'!A:A,A61,'Unidades Liquidadas'!D:D)</f>
        <v>0</v>
      </c>
      <c r="D61" s="66">
        <f>SUMIF(Exceptuaciones!A:A,A61,Exceptuaciones!G:G)</f>
        <v>0</v>
      </c>
      <c r="E61" s="66">
        <f t="shared" si="0"/>
        <v>0</v>
      </c>
      <c r="F61" s="67">
        <f>IF(ISBLANK(A61),,VLOOKUP(A61,'Tabla de equipos'!$B$3:$K$107,10,FALSE))</f>
        <v>6.45</v>
      </c>
      <c r="G61" s="67">
        <f>IF(ISBLANK(A61),,E61*VLOOKUP(A61,'Tabla de equipos'!$B$3:$K$107,7,FALSE))</f>
        <v>0</v>
      </c>
      <c r="H61" s="67">
        <f>IF(ISBLANK(A61),,E61*VLOOKUP(A61,'Tabla de equipos'!$B$3:$K$107,8,FALSE))</f>
        <v>0</v>
      </c>
      <c r="I61" s="67">
        <f>IF(ISBLANK(A61),,E61*VLOOKUP(A61,'Tabla de equipos'!$B$3:$K$107,9,FALSE))</f>
        <v>0</v>
      </c>
      <c r="J61" s="67">
        <f t="shared" si="1"/>
        <v>0</v>
      </c>
      <c r="K61" s="117" t="str">
        <f>IF(D61&gt;C61,"Error más unidades exceptuadas que vendidas",IF(IFERROR(VLOOKUP(A61,Exceptuaciones!$A$4:$J$4000,1,FALSE),"")="","",VLOOKUP(A61,Exceptuaciones!$A$4:$J$4000,10,FALSE)))</f>
        <v/>
      </c>
    </row>
    <row r="62" spans="1:11" ht="20.25" customHeight="1" x14ac:dyDescent="0.2">
      <c r="A62" s="65" t="str">
        <f>'Tabla de equipos'!B49</f>
        <v>Llave USB &lt;1GB</v>
      </c>
      <c r="B62" s="99" t="str">
        <f>VLOOKUP(A62,'Tabla de equipos'!$B$3:$D$107,3,FALSE)</f>
        <v>Poli</v>
      </c>
      <c r="C62" s="66">
        <f>SUMIF('Unidades Liquidadas'!A:A,A62,'Unidades Liquidadas'!D:D)</f>
        <v>0</v>
      </c>
      <c r="D62" s="66">
        <f>SUMIF(Exceptuaciones!A:A,A62,Exceptuaciones!G:G)</f>
        <v>0</v>
      </c>
      <c r="E62" s="66">
        <f t="shared" si="0"/>
        <v>0</v>
      </c>
      <c r="F62" s="67">
        <f>IF(ISBLANK(A62),,VLOOKUP(A62,'Tabla de equipos'!$B$3:$K$107,10,FALSE))</f>
        <v>0.24</v>
      </c>
      <c r="G62" s="67">
        <f>IF(ISBLANK(A62),,E62*VLOOKUP(A62,'Tabla de equipos'!$B$3:$K$107,7,FALSE))</f>
        <v>0</v>
      </c>
      <c r="H62" s="67">
        <f>IF(ISBLANK(A62),,E62*VLOOKUP(A62,'Tabla de equipos'!$B$3:$K$107,8,FALSE))</f>
        <v>0</v>
      </c>
      <c r="I62" s="67">
        <f>IF(ISBLANK(A62),,E62*VLOOKUP(A62,'Tabla de equipos'!$B$3:$K$107,9,FALSE))</f>
        <v>0</v>
      </c>
      <c r="J62" s="67">
        <f t="shared" si="1"/>
        <v>0</v>
      </c>
      <c r="K62" s="117" t="str">
        <f>IF(D62&gt;C62,"Error más unidades exceptuadas que vendidas",IF(IFERROR(VLOOKUP(A62,Exceptuaciones!$A$4:$J$4000,1,FALSE),"")="","",VLOOKUP(A62,Exceptuaciones!$A$4:$J$4000,10,FALSE)))</f>
        <v/>
      </c>
    </row>
    <row r="63" spans="1:11" ht="20.25" customHeight="1" x14ac:dyDescent="0.2">
      <c r="A63" s="65" t="str">
        <f>'Tabla de equipos'!B50</f>
        <v>Llave USB &lt;4GB</v>
      </c>
      <c r="B63" s="99" t="str">
        <f>VLOOKUP(A63,'Tabla de equipos'!$B$3:$D$107,3,FALSE)</f>
        <v>Poli</v>
      </c>
      <c r="C63" s="66">
        <f>SUMIF('Unidades Liquidadas'!A:A,A63,'Unidades Liquidadas'!D:D)</f>
        <v>0</v>
      </c>
      <c r="D63" s="66">
        <f>SUMIF(Exceptuaciones!A:A,A63,Exceptuaciones!G:G)</f>
        <v>0</v>
      </c>
      <c r="E63" s="66">
        <f t="shared" si="0"/>
        <v>0</v>
      </c>
      <c r="F63" s="67">
        <f>IF(ISBLANK(A63),,VLOOKUP(A63,'Tabla de equipos'!$B$3:$K$107,10,FALSE))</f>
        <v>0.24</v>
      </c>
      <c r="G63" s="67">
        <f>IF(ISBLANK(A63),,E63*VLOOKUP(A63,'Tabla de equipos'!$B$3:$K$107,7,FALSE))</f>
        <v>0</v>
      </c>
      <c r="H63" s="67">
        <f>IF(ISBLANK(A63),,E63*VLOOKUP(A63,'Tabla de equipos'!$B$3:$K$107,8,FALSE))</f>
        <v>0</v>
      </c>
      <c r="I63" s="67">
        <f>IF(ISBLANK(A63),,E63*VLOOKUP(A63,'Tabla de equipos'!$B$3:$K$107,9,FALSE))</f>
        <v>0</v>
      </c>
      <c r="J63" s="67">
        <f t="shared" si="1"/>
        <v>0</v>
      </c>
      <c r="K63" s="117" t="str">
        <f>IF(D63&gt;C63,"Error más unidades exceptuadas que vendidas",IF(IFERROR(VLOOKUP(A63,Exceptuaciones!$A$4:$J$4000,1,FALSE),"")="","",VLOOKUP(A63,Exceptuaciones!$A$4:$J$4000,10,FALSE)))</f>
        <v/>
      </c>
    </row>
    <row r="64" spans="1:11" ht="20.25" customHeight="1" x14ac:dyDescent="0.2">
      <c r="A64" s="65" t="str">
        <f>'Tabla de equipos'!B51</f>
        <v>Llave USB &lt;8GB</v>
      </c>
      <c r="B64" s="99" t="str">
        <f>VLOOKUP(A64,'Tabla de equipos'!$B$3:$D$107,3,FALSE)</f>
        <v>Poli</v>
      </c>
      <c r="C64" s="66">
        <f>SUMIF('Unidades Liquidadas'!A:A,A64,'Unidades Liquidadas'!D:D)</f>
        <v>0</v>
      </c>
      <c r="D64" s="66">
        <f>SUMIF(Exceptuaciones!A:A,A64,Exceptuaciones!G:G)</f>
        <v>0</v>
      </c>
      <c r="E64" s="66">
        <f t="shared" si="0"/>
        <v>0</v>
      </c>
      <c r="F64" s="67">
        <f>IF(ISBLANK(A64),,VLOOKUP(A64,'Tabla de equipos'!$B$3:$K$107,10,FALSE))</f>
        <v>0.24</v>
      </c>
      <c r="G64" s="67">
        <f>IF(ISBLANK(A64),,E64*VLOOKUP(A64,'Tabla de equipos'!$B$3:$K$107,7,FALSE))</f>
        <v>0</v>
      </c>
      <c r="H64" s="67">
        <f>IF(ISBLANK(A64),,E64*VLOOKUP(A64,'Tabla de equipos'!$B$3:$K$107,8,FALSE))</f>
        <v>0</v>
      </c>
      <c r="I64" s="67">
        <f>IF(ISBLANK(A64),,E64*VLOOKUP(A64,'Tabla de equipos'!$B$3:$K$107,9,FALSE))</f>
        <v>0</v>
      </c>
      <c r="J64" s="67">
        <f t="shared" si="1"/>
        <v>0</v>
      </c>
      <c r="K64" s="117" t="str">
        <f>IF(D64&gt;C64,"Error más unidades exceptuadas que vendidas",IF(IFERROR(VLOOKUP(A64,Exceptuaciones!$A$4:$J$4000,1,FALSE),"")="","",VLOOKUP(A64,Exceptuaciones!$A$4:$J$4000,10,FALSE)))</f>
        <v/>
      </c>
    </row>
    <row r="65" spans="1:11" ht="20.25" customHeight="1" x14ac:dyDescent="0.2">
      <c r="A65" s="65" t="str">
        <f>'Tabla de equipos'!B52</f>
        <v>Llave USB &lt;16GB</v>
      </c>
      <c r="B65" s="99" t="str">
        <f>VLOOKUP(A65,'Tabla de equipos'!$B$3:$D$107,3,FALSE)</f>
        <v>Poli</v>
      </c>
      <c r="C65" s="66">
        <f>SUMIF('Unidades Liquidadas'!A:A,A65,'Unidades Liquidadas'!D:D)</f>
        <v>0</v>
      </c>
      <c r="D65" s="66">
        <f>SUMIF(Exceptuaciones!A:A,A65,Exceptuaciones!G:G)</f>
        <v>0</v>
      </c>
      <c r="E65" s="66">
        <f t="shared" si="0"/>
        <v>0</v>
      </c>
      <c r="F65" s="67">
        <f>IF(ISBLANK(A65),,VLOOKUP(A65,'Tabla de equipos'!$B$3:$K$107,10,FALSE))</f>
        <v>0.24</v>
      </c>
      <c r="G65" s="67">
        <f>IF(ISBLANK(A65),,E65*VLOOKUP(A65,'Tabla de equipos'!$B$3:$K$107,7,FALSE))</f>
        <v>0</v>
      </c>
      <c r="H65" s="67">
        <f>IF(ISBLANK(A65),,E65*VLOOKUP(A65,'Tabla de equipos'!$B$3:$K$107,8,FALSE))</f>
        <v>0</v>
      </c>
      <c r="I65" s="67">
        <f>IF(ISBLANK(A65),,E65*VLOOKUP(A65,'Tabla de equipos'!$B$3:$K$107,9,FALSE))</f>
        <v>0</v>
      </c>
      <c r="J65" s="67">
        <f t="shared" si="1"/>
        <v>0</v>
      </c>
      <c r="K65" s="117" t="str">
        <f>IF(D65&gt;C65,"Error más unidades exceptuadas que vendidas",IF(IFERROR(VLOOKUP(A65,Exceptuaciones!$A$4:$J$4000,1,FALSE),"")="","",VLOOKUP(A65,Exceptuaciones!$A$4:$J$4000,10,FALSE)))</f>
        <v/>
      </c>
    </row>
    <row r="66" spans="1:11" ht="20.25" customHeight="1" x14ac:dyDescent="0.2">
      <c r="A66" s="65" t="str">
        <f>'Tabla de equipos'!B53</f>
        <v>Llave USB &lt;32GB</v>
      </c>
      <c r="B66" s="99" t="str">
        <f>VLOOKUP(A66,'Tabla de equipos'!$B$3:$D$107,3,FALSE)</f>
        <v>Poli</v>
      </c>
      <c r="C66" s="66">
        <f>SUMIF('Unidades Liquidadas'!A:A,A66,'Unidades Liquidadas'!D:D)</f>
        <v>0</v>
      </c>
      <c r="D66" s="66">
        <f>SUMIF(Exceptuaciones!A:A,A66,Exceptuaciones!G:G)</f>
        <v>0</v>
      </c>
      <c r="E66" s="66">
        <f t="shared" si="0"/>
        <v>0</v>
      </c>
      <c r="F66" s="67">
        <f>IF(ISBLANK(A66),,VLOOKUP(A66,'Tabla de equipos'!$B$3:$K$107,10,FALSE))</f>
        <v>0.24</v>
      </c>
      <c r="G66" s="67">
        <f>IF(ISBLANK(A66),,E66*VLOOKUP(A66,'Tabla de equipos'!$B$3:$K$107,7,FALSE))</f>
        <v>0</v>
      </c>
      <c r="H66" s="67">
        <f>IF(ISBLANK(A66),,E66*VLOOKUP(A66,'Tabla de equipos'!$B$3:$K$107,8,FALSE))</f>
        <v>0</v>
      </c>
      <c r="I66" s="67">
        <f>IF(ISBLANK(A66),,E66*VLOOKUP(A66,'Tabla de equipos'!$B$3:$K$107,9,FALSE))</f>
        <v>0</v>
      </c>
      <c r="J66" s="67">
        <f t="shared" si="1"/>
        <v>0</v>
      </c>
      <c r="K66" s="117" t="str">
        <f>IF(D66&gt;C66,"Error más unidades exceptuadas que vendidas",IF(IFERROR(VLOOKUP(A66,Exceptuaciones!$A$4:$J$4000,1,FALSE),"")="","",VLOOKUP(A66,Exceptuaciones!$A$4:$J$4000,10,FALSE)))</f>
        <v/>
      </c>
    </row>
    <row r="67" spans="1:11" ht="20.25" customHeight="1" x14ac:dyDescent="0.2">
      <c r="A67" s="65" t="str">
        <f>'Tabla de equipos'!B54</f>
        <v>Llave USB &gt;32GB</v>
      </c>
      <c r="B67" s="99" t="str">
        <f>VLOOKUP(A67,'Tabla de equipos'!$B$3:$D$107,3,FALSE)</f>
        <v>Poli</v>
      </c>
      <c r="C67" s="66">
        <f>SUMIF('Unidades Liquidadas'!A:A,A67,'Unidades Liquidadas'!D:D)</f>
        <v>0</v>
      </c>
      <c r="D67" s="66">
        <f>SUMIF(Exceptuaciones!A:A,A67,Exceptuaciones!G:G)</f>
        <v>0</v>
      </c>
      <c r="E67" s="66">
        <f t="shared" si="0"/>
        <v>0</v>
      </c>
      <c r="F67" s="67">
        <f>IF(ISBLANK(A67),,VLOOKUP(A67,'Tabla de equipos'!$B$3:$K$107,10,FALSE))</f>
        <v>0.24</v>
      </c>
      <c r="G67" s="67">
        <f>IF(ISBLANK(A67),,E67*VLOOKUP(A67,'Tabla de equipos'!$B$3:$K$107,7,FALSE))</f>
        <v>0</v>
      </c>
      <c r="H67" s="67">
        <f>IF(ISBLANK(A67),,E67*VLOOKUP(A67,'Tabla de equipos'!$B$3:$K$107,8,FALSE))</f>
        <v>0</v>
      </c>
      <c r="I67" s="67">
        <f>IF(ISBLANK(A67),,E67*VLOOKUP(A67,'Tabla de equipos'!$B$3:$K$107,9,FALSE))</f>
        <v>0</v>
      </c>
      <c r="J67" s="67">
        <f t="shared" si="1"/>
        <v>0</v>
      </c>
      <c r="K67" s="117" t="str">
        <f>IF(D67&gt;C67,"Error más unidades exceptuadas que vendidas",IF(IFERROR(VLOOKUP(A67,Exceptuaciones!$A$4:$J$4000,1,FALSE),"")="","",VLOOKUP(A67,Exceptuaciones!$A$4:$J$4000,10,FALSE)))</f>
        <v/>
      </c>
    </row>
    <row r="68" spans="1:11" ht="20.25" customHeight="1" x14ac:dyDescent="0.2">
      <c r="A68" s="65" t="str">
        <f>'Tabla de equipos'!B55</f>
        <v>Teléfonos móviles no inteligentes</v>
      </c>
      <c r="B68" s="99" t="str">
        <f>VLOOKUP(A68,'Tabla de equipos'!$B$3:$D$107,3,FALSE)</f>
        <v>Audio</v>
      </c>
      <c r="C68" s="66">
        <f>SUMIF('Unidades Liquidadas'!A:A,A68,'Unidades Liquidadas'!D:D)</f>
        <v>0</v>
      </c>
      <c r="D68" s="66">
        <f>SUMIF(Exceptuaciones!A:A,A68,Exceptuaciones!G:G)</f>
        <v>0</v>
      </c>
      <c r="E68" s="66">
        <f t="shared" si="0"/>
        <v>0</v>
      </c>
      <c r="F68" s="67">
        <f>IF(ISBLANK(A68),,VLOOKUP(A68,'Tabla de equipos'!$B$3:$K$107,10,FALSE))</f>
        <v>1.1000000000000001</v>
      </c>
      <c r="G68" s="67">
        <f>IF(ISBLANK(A68),,E68*VLOOKUP(A68,'Tabla de equipos'!$B$3:$K$107,7,FALSE))</f>
        <v>0</v>
      </c>
      <c r="H68" s="67">
        <f>IF(ISBLANK(A68),,E68*VLOOKUP(A68,'Tabla de equipos'!$B$3:$K$107,8,FALSE))</f>
        <v>0</v>
      </c>
      <c r="I68" s="67">
        <f>IF(ISBLANK(A68),,E68*VLOOKUP(A68,'Tabla de equipos'!$B$3:$K$107,9,FALSE))</f>
        <v>0</v>
      </c>
      <c r="J68" s="67">
        <f t="shared" si="1"/>
        <v>0</v>
      </c>
      <c r="K68" s="117" t="str">
        <f>IF(D68&gt;C68,"Error más unidades exceptuadas que vendidas",IF(IFERROR(VLOOKUP(A68,Exceptuaciones!$A$4:$J$4000,1,FALSE),"")="","",VLOOKUP(A68,Exceptuaciones!$A$4:$J$4000,10,FALSE)))</f>
        <v/>
      </c>
    </row>
    <row r="69" spans="1:11" ht="20.25" customHeight="1" x14ac:dyDescent="0.2">
      <c r="A69" s="65" t="str">
        <f>'Tabla de equipos'!B56</f>
        <v>Smart Phone &gt;2GB</v>
      </c>
      <c r="B69" s="99" t="str">
        <f>VLOOKUP(A69,'Tabla de equipos'!$B$3:$D$107,3,FALSE)</f>
        <v>Poli</v>
      </c>
      <c r="C69" s="66">
        <f>SUMIF('Unidades Liquidadas'!A:A,A69,'Unidades Liquidadas'!D:D)</f>
        <v>0</v>
      </c>
      <c r="D69" s="66">
        <f>SUMIF(Exceptuaciones!A:A,A69,Exceptuaciones!G:G)</f>
        <v>0</v>
      </c>
      <c r="E69" s="66">
        <f t="shared" si="0"/>
        <v>0</v>
      </c>
      <c r="F69" s="67">
        <f>IF(ISBLANK(A69),,VLOOKUP(A69,'Tabla de equipos'!$B$3:$K$107,10,FALSE))</f>
        <v>1.1000000000000001</v>
      </c>
      <c r="G69" s="67">
        <f>IF(ISBLANK(A69),,E69*VLOOKUP(A69,'Tabla de equipos'!$B$3:$K$107,7,FALSE))</f>
        <v>0</v>
      </c>
      <c r="H69" s="67">
        <f>IF(ISBLANK(A69),,E69*VLOOKUP(A69,'Tabla de equipos'!$B$3:$K$107,8,FALSE))</f>
        <v>0</v>
      </c>
      <c r="I69" s="67">
        <f>IF(ISBLANK(A69),,E69*VLOOKUP(A69,'Tabla de equipos'!$B$3:$K$107,9,FALSE))</f>
        <v>0</v>
      </c>
      <c r="J69" s="67">
        <f t="shared" si="1"/>
        <v>0</v>
      </c>
      <c r="K69" s="117" t="str">
        <f>IF(D69&gt;C69,"Error más unidades exceptuadas que vendidas",IF(IFERROR(VLOOKUP(A69,Exceptuaciones!$A$4:$J$4000,1,FALSE),"")="","",VLOOKUP(A69,Exceptuaciones!$A$4:$J$4000,10,FALSE)))</f>
        <v/>
      </c>
    </row>
    <row r="70" spans="1:11" ht="20.25" customHeight="1" x14ac:dyDescent="0.2">
      <c r="A70" s="65" t="str">
        <f>'Tabla de equipos'!B57</f>
        <v>Smart Phone 2GB - 16GB</v>
      </c>
      <c r="B70" s="99" t="str">
        <f>VLOOKUP(A70,'Tabla de equipos'!$B$3:$D$107,3,FALSE)</f>
        <v>Poli</v>
      </c>
      <c r="C70" s="66">
        <f>SUMIF('Unidades Liquidadas'!A:A,A70,'Unidades Liquidadas'!D:D)</f>
        <v>0</v>
      </c>
      <c r="D70" s="66">
        <f>SUMIF(Exceptuaciones!A:A,A70,Exceptuaciones!G:G)</f>
        <v>0</v>
      </c>
      <c r="E70" s="66">
        <f t="shared" si="0"/>
        <v>0</v>
      </c>
      <c r="F70" s="67">
        <f>IF(ISBLANK(A70),,VLOOKUP(A70,'Tabla de equipos'!$B$3:$K$107,10,FALSE))</f>
        <v>1.1000000000000001</v>
      </c>
      <c r="G70" s="67">
        <f>IF(ISBLANK(A70),,E70*VLOOKUP(A70,'Tabla de equipos'!$B$3:$K$107,7,FALSE))</f>
        <v>0</v>
      </c>
      <c r="H70" s="67">
        <f>IF(ISBLANK(A70),,E70*VLOOKUP(A70,'Tabla de equipos'!$B$3:$K$107,8,FALSE))</f>
        <v>0</v>
      </c>
      <c r="I70" s="67">
        <f>IF(ISBLANK(A70),,E70*VLOOKUP(A70,'Tabla de equipos'!$B$3:$K$107,9,FALSE))</f>
        <v>0</v>
      </c>
      <c r="J70" s="67">
        <f t="shared" si="1"/>
        <v>0</v>
      </c>
      <c r="K70" s="117" t="str">
        <f>IF(D70&gt;C70,"Error más unidades exceptuadas que vendidas",IF(IFERROR(VLOOKUP(A70,Exceptuaciones!$A$4:$J$4000,1,FALSE),"")="","",VLOOKUP(A70,Exceptuaciones!$A$4:$J$4000,10,FALSE)))</f>
        <v/>
      </c>
    </row>
    <row r="71" spans="1:11" ht="20.25" customHeight="1" x14ac:dyDescent="0.2">
      <c r="A71" s="65" t="str">
        <f>'Tabla de equipos'!B58</f>
        <v>Smart Phone 16GB- 32GB</v>
      </c>
      <c r="B71" s="99" t="str">
        <f>VLOOKUP(A71,'Tabla de equipos'!$B$3:$D$107,3,FALSE)</f>
        <v>Poli</v>
      </c>
      <c r="C71" s="66">
        <f>SUMIF('Unidades Liquidadas'!A:A,A71,'Unidades Liquidadas'!D:D)</f>
        <v>0</v>
      </c>
      <c r="D71" s="66">
        <f>SUMIF(Exceptuaciones!A:A,A71,Exceptuaciones!G:G)</f>
        <v>0</v>
      </c>
      <c r="E71" s="66">
        <f t="shared" si="0"/>
        <v>0</v>
      </c>
      <c r="F71" s="67">
        <f>IF(ISBLANK(A71),,VLOOKUP(A71,'Tabla de equipos'!$B$3:$K$107,10,FALSE))</f>
        <v>1.1000000000000001</v>
      </c>
      <c r="G71" s="67">
        <f>IF(ISBLANK(A71),,E71*VLOOKUP(A71,'Tabla de equipos'!$B$3:$K$107,7,FALSE))</f>
        <v>0</v>
      </c>
      <c r="H71" s="67">
        <f>IF(ISBLANK(A71),,E71*VLOOKUP(A71,'Tabla de equipos'!$B$3:$K$107,8,FALSE))</f>
        <v>0</v>
      </c>
      <c r="I71" s="67">
        <f>IF(ISBLANK(A71),,E71*VLOOKUP(A71,'Tabla de equipos'!$B$3:$K$107,9,FALSE))</f>
        <v>0</v>
      </c>
      <c r="J71" s="67">
        <f t="shared" si="1"/>
        <v>0</v>
      </c>
      <c r="K71" s="117" t="str">
        <f>IF(D71&gt;C71,"Error más unidades exceptuadas que vendidas",IF(IFERROR(VLOOKUP(A71,Exceptuaciones!$A$4:$J$4000,1,FALSE),"")="","",VLOOKUP(A71,Exceptuaciones!$A$4:$J$4000,10,FALSE)))</f>
        <v/>
      </c>
    </row>
    <row r="72" spans="1:11" ht="20.25" customHeight="1" x14ac:dyDescent="0.2">
      <c r="A72" s="65" t="str">
        <f>'Tabla de equipos'!B59</f>
        <v>Smart Phone 32GB-64GB</v>
      </c>
      <c r="B72" s="99" t="str">
        <f>VLOOKUP(A72,'Tabla de equipos'!$B$3:$D$107,3,FALSE)</f>
        <v>Poli</v>
      </c>
      <c r="C72" s="66">
        <f>SUMIF('Unidades Liquidadas'!A:A,A72,'Unidades Liquidadas'!D:D)</f>
        <v>0</v>
      </c>
      <c r="D72" s="66">
        <f>SUMIF(Exceptuaciones!A:A,A72,Exceptuaciones!G:G)</f>
        <v>0</v>
      </c>
      <c r="E72" s="66">
        <f t="shared" si="0"/>
        <v>0</v>
      </c>
      <c r="F72" s="67">
        <f>IF(ISBLANK(A72),,VLOOKUP(A72,'Tabla de equipos'!$B$3:$K$107,10,FALSE))</f>
        <v>1.1000000000000001</v>
      </c>
      <c r="G72" s="67">
        <f>IF(ISBLANK(A72),,E72*VLOOKUP(A72,'Tabla de equipos'!$B$3:$K$107,7,FALSE))</f>
        <v>0</v>
      </c>
      <c r="H72" s="67">
        <f>IF(ISBLANK(A72),,E72*VLOOKUP(A72,'Tabla de equipos'!$B$3:$K$107,8,FALSE))</f>
        <v>0</v>
      </c>
      <c r="I72" s="67">
        <f>IF(ISBLANK(A72),,E72*VLOOKUP(A72,'Tabla de equipos'!$B$3:$K$107,9,FALSE))</f>
        <v>0</v>
      </c>
      <c r="J72" s="67">
        <f t="shared" si="1"/>
        <v>0</v>
      </c>
      <c r="K72" s="117" t="str">
        <f>IF(D72&gt;C72,"Error más unidades exceptuadas que vendidas",IF(IFERROR(VLOOKUP(A72,Exceptuaciones!$A$4:$J$4000,1,FALSE),"")="","",VLOOKUP(A72,Exceptuaciones!$A$4:$J$4000,10,FALSE)))</f>
        <v/>
      </c>
    </row>
    <row r="73" spans="1:11" ht="20.25" customHeight="1" x14ac:dyDescent="0.2">
      <c r="A73" s="65" t="str">
        <f>'Tabla de equipos'!B60</f>
        <v>Smart Phone 64GB-128GB</v>
      </c>
      <c r="B73" s="99" t="str">
        <f>VLOOKUP(A73,'Tabla de equipos'!$B$3:$D$107,3,FALSE)</f>
        <v>Poli</v>
      </c>
      <c r="C73" s="66">
        <f>SUMIF('Unidades Liquidadas'!A:A,A73,'Unidades Liquidadas'!D:D)</f>
        <v>0</v>
      </c>
      <c r="D73" s="66">
        <f>SUMIF(Exceptuaciones!A:A,A73,Exceptuaciones!G:G)</f>
        <v>0</v>
      </c>
      <c r="E73" s="66">
        <f t="shared" si="0"/>
        <v>0</v>
      </c>
      <c r="F73" s="67">
        <f>IF(ISBLANK(A73),,VLOOKUP(A73,'Tabla de equipos'!$B$3:$K$107,10,FALSE))</f>
        <v>1.1000000000000001</v>
      </c>
      <c r="G73" s="67">
        <f>IF(ISBLANK(A73),,E73*VLOOKUP(A73,'Tabla de equipos'!$B$3:$K$107,7,FALSE))</f>
        <v>0</v>
      </c>
      <c r="H73" s="67">
        <f>IF(ISBLANK(A73),,E73*VLOOKUP(A73,'Tabla de equipos'!$B$3:$K$107,8,FALSE))</f>
        <v>0</v>
      </c>
      <c r="I73" s="67">
        <f>IF(ISBLANK(A73),,E73*VLOOKUP(A73,'Tabla de equipos'!$B$3:$K$107,9,FALSE))</f>
        <v>0</v>
      </c>
      <c r="J73" s="67">
        <f t="shared" si="1"/>
        <v>0</v>
      </c>
      <c r="K73" s="117" t="str">
        <f>IF(D73&gt;C73,"Error más unidades exceptuadas que vendidas",IF(IFERROR(VLOOKUP(A73,Exceptuaciones!$A$4:$J$4000,1,FALSE),"")="","",VLOOKUP(A73,Exceptuaciones!$A$4:$J$4000,10,FALSE)))</f>
        <v/>
      </c>
    </row>
    <row r="74" spans="1:11" ht="20.25" customHeight="1" x14ac:dyDescent="0.2">
      <c r="A74" s="65" t="str">
        <f>'Tabla de equipos'!B61</f>
        <v>Smart Phone &gt;128GB</v>
      </c>
      <c r="B74" s="99" t="str">
        <f>VLOOKUP(A74,'Tabla de equipos'!$B$3:$D$107,3,FALSE)</f>
        <v>Poli</v>
      </c>
      <c r="C74" s="66">
        <f>SUMIF('Unidades Liquidadas'!A:A,A74,'Unidades Liquidadas'!D:D)</f>
        <v>0</v>
      </c>
      <c r="D74" s="66">
        <f>SUMIF(Exceptuaciones!A:A,A74,Exceptuaciones!G:G)</f>
        <v>0</v>
      </c>
      <c r="E74" s="66">
        <f t="shared" si="0"/>
        <v>0</v>
      </c>
      <c r="F74" s="67">
        <f>IF(ISBLANK(A74),,VLOOKUP(A74,'Tabla de equipos'!$B$3:$K$107,10,FALSE))</f>
        <v>1.1000000000000001</v>
      </c>
      <c r="G74" s="67">
        <f>IF(ISBLANK(A74),,E74*VLOOKUP(A74,'Tabla de equipos'!$B$3:$K$107,7,FALSE))</f>
        <v>0</v>
      </c>
      <c r="H74" s="67">
        <f>IF(ISBLANK(A74),,E74*VLOOKUP(A74,'Tabla de equipos'!$B$3:$K$107,8,FALSE))</f>
        <v>0</v>
      </c>
      <c r="I74" s="67">
        <f>IF(ISBLANK(A74),,E74*VLOOKUP(A74,'Tabla de equipos'!$B$3:$K$107,9,FALSE))</f>
        <v>0</v>
      </c>
      <c r="J74" s="67">
        <f t="shared" si="1"/>
        <v>0</v>
      </c>
      <c r="K74" s="117" t="str">
        <f>IF(D74&gt;C74,"Error más unidades exceptuadas que vendidas",IF(IFERROR(VLOOKUP(A74,Exceptuaciones!$A$4:$J$4000,1,FALSE),"")="","",VLOOKUP(A74,Exceptuaciones!$A$4:$J$4000,10,FALSE)))</f>
        <v/>
      </c>
    </row>
    <row r="75" spans="1:11" ht="20.25" customHeight="1" x14ac:dyDescent="0.2">
      <c r="A75" s="65" t="str">
        <f>'Tabla de equipos'!B62</f>
        <v>Libro electrónico (reproducción libros, audio, video)</v>
      </c>
      <c r="B75" s="99" t="str">
        <f>VLOOKUP(A75,'Tabla de equipos'!$B$3:$D$107,3,FALSE)</f>
        <v>Poli</v>
      </c>
      <c r="C75" s="66">
        <f>SUMIF('Unidades Liquidadas'!A:A,A75,'Unidades Liquidadas'!D:D)</f>
        <v>0</v>
      </c>
      <c r="D75" s="66">
        <f>SUMIF(Exceptuaciones!A:A,A75,Exceptuaciones!G:G)</f>
        <v>0</v>
      </c>
      <c r="E75" s="66">
        <f t="shared" si="0"/>
        <v>0</v>
      </c>
      <c r="F75" s="67">
        <f>IF(ISBLANK(A75),,VLOOKUP(A75,'Tabla de equipos'!$B$3:$K$107,10,FALSE))</f>
        <v>3.15</v>
      </c>
      <c r="G75" s="67">
        <f>IF(ISBLANK(A75),,E75*VLOOKUP(A75,'Tabla de equipos'!$B$3:$K$107,7,FALSE))</f>
        <v>0</v>
      </c>
      <c r="H75" s="67">
        <f>IF(ISBLANK(A75),,E75*VLOOKUP(A75,'Tabla de equipos'!$B$3:$K$107,8,FALSE))</f>
        <v>0</v>
      </c>
      <c r="I75" s="67">
        <f>IF(ISBLANK(A75),,E75*VLOOKUP(A75,'Tabla de equipos'!$B$3:$K$107,9,FALSE))</f>
        <v>0</v>
      </c>
      <c r="J75" s="67">
        <f t="shared" si="1"/>
        <v>0</v>
      </c>
      <c r="K75" s="117" t="str">
        <f>IF(D75&gt;C75,"Error más unidades exceptuadas que vendidas",IF(IFERROR(VLOOKUP(A75,Exceptuaciones!$A$4:$J$4000,1,FALSE),"")="","",VLOOKUP(A75,Exceptuaciones!$A$4:$J$4000,10,FALSE)))</f>
        <v/>
      </c>
    </row>
    <row r="76" spans="1:11" ht="20.25" customHeight="1" x14ac:dyDescent="0.2">
      <c r="A76" s="65" t="str">
        <f>+'Tabla de equipos'!B63</f>
        <v>Libro electrónico sin capacidad de reproducir audio o video</v>
      </c>
      <c r="B76" s="99" t="str">
        <f>VLOOKUP(A76,'Tabla de equipos'!$B$3:$D$107,3,FALSE)</f>
        <v>Reprografía</v>
      </c>
      <c r="C76" s="66">
        <f>SUMIF('Unidades Liquidadas'!A:A,A76,'Unidades Liquidadas'!D:D)</f>
        <v>0</v>
      </c>
      <c r="D76" s="66">
        <f>SUMIF(Exceptuaciones!A:A,A76,Exceptuaciones!G:G)</f>
        <v>0</v>
      </c>
      <c r="E76" s="66">
        <f t="shared" ref="E76" si="4">IF(C76-D76&lt;0,"ERROR: Más unidades exceptuadas que las declaradas",C76-D76)</f>
        <v>0</v>
      </c>
      <c r="F76" s="67">
        <f>IF(ISBLANK(A76),,VLOOKUP(A76,'Tabla de equipos'!$B$3:$K$107,10,FALSE))</f>
        <v>3.15</v>
      </c>
      <c r="G76" s="67">
        <f>IF(ISBLANK(A76),,E76*VLOOKUP(A76,'Tabla de equipos'!$B$3:$K$107,7,FALSE))</f>
        <v>0</v>
      </c>
      <c r="H76" s="67">
        <f>IF(ISBLANK(A76),,E76*VLOOKUP(A76,'Tabla de equipos'!$B$3:$K$107,8,FALSE))</f>
        <v>0</v>
      </c>
      <c r="I76" s="67">
        <f>IF(ISBLANK(A76),,E76*VLOOKUP(A76,'Tabla de equipos'!$B$3:$K$107,9,FALSE))</f>
        <v>0</v>
      </c>
      <c r="J76" s="67">
        <f t="shared" ref="J76" si="5">SUM(G76:I76)</f>
        <v>0</v>
      </c>
      <c r="K76" s="117" t="str">
        <f>IF(D76&gt;C76,"Error más unidades exceptuadas que vendidas",IF(IFERROR(VLOOKUP(A76,Exceptuaciones!$A$4:$J$4000,1,FALSE),"")="","",VLOOKUP(A76,Exceptuaciones!$A$4:$J$4000,10,FALSE)))</f>
        <v/>
      </c>
    </row>
    <row r="77" spans="1:11" ht="20.25" customHeight="1" x14ac:dyDescent="0.2">
      <c r="A77" s="65" t="str">
        <f>'Tabla de equipos'!B64</f>
        <v xml:space="preserve">Tableta &lt;2GB </v>
      </c>
      <c r="B77" s="99" t="str">
        <f>VLOOKUP(A77,'Tabla de equipos'!$B$3:$D$107,3,FALSE)</f>
        <v>Poli</v>
      </c>
      <c r="C77" s="66">
        <f>SUMIF('Unidades Liquidadas'!A:A,A77,'Unidades Liquidadas'!D:D)</f>
        <v>0</v>
      </c>
      <c r="D77" s="66">
        <f>SUMIF(Exceptuaciones!A:A,A77,Exceptuaciones!G:G)</f>
        <v>0</v>
      </c>
      <c r="E77" s="66">
        <f t="shared" si="0"/>
        <v>0</v>
      </c>
      <c r="F77" s="67">
        <f>IF(ISBLANK(A77),,VLOOKUP(A77,'Tabla de equipos'!$B$3:$K$107,10,FALSE))</f>
        <v>3.15</v>
      </c>
      <c r="G77" s="67">
        <f>IF(ISBLANK(A77),,E77*VLOOKUP(A77,'Tabla de equipos'!$B$3:$K$107,7,FALSE))</f>
        <v>0</v>
      </c>
      <c r="H77" s="67">
        <f>IF(ISBLANK(A77),,E77*VLOOKUP(A77,'Tabla de equipos'!$B$3:$K$107,8,FALSE))</f>
        <v>0</v>
      </c>
      <c r="I77" s="67">
        <f>IF(ISBLANK(A77),,E77*VLOOKUP(A77,'Tabla de equipos'!$B$3:$K$107,9,FALSE))</f>
        <v>0</v>
      </c>
      <c r="J77" s="67">
        <f t="shared" si="1"/>
        <v>0</v>
      </c>
      <c r="K77" s="117" t="str">
        <f>IF(D77&gt;C77,"Error más unidades exceptuadas que vendidas",IF(IFERROR(VLOOKUP(A77,Exceptuaciones!$A$4:$J$4000,1,FALSE),"")="","",VLOOKUP(A77,Exceptuaciones!$A$4:$J$4000,10,FALSE)))</f>
        <v/>
      </c>
    </row>
    <row r="78" spans="1:11" ht="20.25" customHeight="1" x14ac:dyDescent="0.2">
      <c r="A78" s="65" t="str">
        <f>'Tabla de equipos'!B65</f>
        <v>Tableta 2GB - 16GB</v>
      </c>
      <c r="B78" s="99" t="str">
        <f>VLOOKUP(A78,'Tabla de equipos'!$B$3:$D$107,3,FALSE)</f>
        <v>Poli</v>
      </c>
      <c r="C78" s="66">
        <f>SUMIF('Unidades Liquidadas'!A:A,A78,'Unidades Liquidadas'!D:D)</f>
        <v>0</v>
      </c>
      <c r="D78" s="66">
        <f>SUMIF(Exceptuaciones!A:A,A78,Exceptuaciones!G:G)</f>
        <v>0</v>
      </c>
      <c r="E78" s="66">
        <f t="shared" si="0"/>
        <v>0</v>
      </c>
      <c r="F78" s="67">
        <f>IF(ISBLANK(A78),,VLOOKUP(A78,'Tabla de equipos'!$B$3:$K$107,10,FALSE))</f>
        <v>3.15</v>
      </c>
      <c r="G78" s="67">
        <f>IF(ISBLANK(A78),,E78*VLOOKUP(A78,'Tabla de equipos'!$B$3:$K$107,7,FALSE))</f>
        <v>0</v>
      </c>
      <c r="H78" s="67">
        <f>IF(ISBLANK(A78),,E78*VLOOKUP(A78,'Tabla de equipos'!$B$3:$K$107,8,FALSE))</f>
        <v>0</v>
      </c>
      <c r="I78" s="67">
        <f>IF(ISBLANK(A78),,E78*VLOOKUP(A78,'Tabla de equipos'!$B$3:$K$107,9,FALSE))</f>
        <v>0</v>
      </c>
      <c r="J78" s="67">
        <f t="shared" si="1"/>
        <v>0</v>
      </c>
      <c r="K78" s="117" t="str">
        <f>IF(D78&gt;C78,"Error más unidades exceptuadas que vendidas",IF(IFERROR(VLOOKUP(A78,Exceptuaciones!$A$4:$J$4000,1,FALSE),"")="","",VLOOKUP(A78,Exceptuaciones!$A$4:$J$4000,10,FALSE)))</f>
        <v/>
      </c>
    </row>
    <row r="79" spans="1:11" ht="20.25" customHeight="1" x14ac:dyDescent="0.2">
      <c r="A79" s="65" t="str">
        <f>'Tabla de equipos'!B66</f>
        <v>Tableta 16GB - 32GB</v>
      </c>
      <c r="B79" s="99" t="str">
        <f>VLOOKUP(A79,'Tabla de equipos'!$B$3:$D$107,3,FALSE)</f>
        <v>Poli</v>
      </c>
      <c r="C79" s="66">
        <f>SUMIF('Unidades Liquidadas'!A:A,A79,'Unidades Liquidadas'!D:D)</f>
        <v>0</v>
      </c>
      <c r="D79" s="66">
        <f>SUMIF(Exceptuaciones!A:A,A79,Exceptuaciones!G:G)</f>
        <v>0</v>
      </c>
      <c r="E79" s="66">
        <f t="shared" si="0"/>
        <v>0</v>
      </c>
      <c r="F79" s="67">
        <f>IF(ISBLANK(A79),,VLOOKUP(A79,'Tabla de equipos'!$B$3:$K$107,10,FALSE))</f>
        <v>3.15</v>
      </c>
      <c r="G79" s="67">
        <f>IF(ISBLANK(A79),,E79*VLOOKUP(A79,'Tabla de equipos'!$B$3:$K$107,7,FALSE))</f>
        <v>0</v>
      </c>
      <c r="H79" s="67">
        <f>IF(ISBLANK(A79),,E79*VLOOKUP(A79,'Tabla de equipos'!$B$3:$K$107,8,FALSE))</f>
        <v>0</v>
      </c>
      <c r="I79" s="67">
        <f>IF(ISBLANK(A79),,E79*VLOOKUP(A79,'Tabla de equipos'!$B$3:$K$107,9,FALSE))</f>
        <v>0</v>
      </c>
      <c r="J79" s="67">
        <f t="shared" si="1"/>
        <v>0</v>
      </c>
      <c r="K79" s="117" t="str">
        <f>IF(D79&gt;C79,"Error más unidades exceptuadas que vendidas",IF(IFERROR(VLOOKUP(A79,Exceptuaciones!$A$4:$J$4000,1,FALSE),"")="","",VLOOKUP(A79,Exceptuaciones!$A$4:$J$4000,10,FALSE)))</f>
        <v/>
      </c>
    </row>
    <row r="80" spans="1:11" ht="20.25" customHeight="1" x14ac:dyDescent="0.2">
      <c r="A80" s="65" t="str">
        <f>'Tabla de equipos'!B67</f>
        <v>Tableta 32GB-64GB</v>
      </c>
      <c r="B80" s="99" t="str">
        <f>VLOOKUP(A80,'Tabla de equipos'!$B$3:$D$107,3,FALSE)</f>
        <v>Poli</v>
      </c>
      <c r="C80" s="66">
        <f>SUMIF('Unidades Liquidadas'!A:A,A80,'Unidades Liquidadas'!D:D)</f>
        <v>0</v>
      </c>
      <c r="D80" s="66">
        <f>SUMIF(Exceptuaciones!A:A,A80,Exceptuaciones!G:G)</f>
        <v>0</v>
      </c>
      <c r="E80" s="66">
        <f t="shared" si="0"/>
        <v>0</v>
      </c>
      <c r="F80" s="67">
        <f>IF(ISBLANK(A80),,VLOOKUP(A80,'Tabla de equipos'!$B$3:$K$107,10,FALSE))</f>
        <v>3.15</v>
      </c>
      <c r="G80" s="67">
        <f>IF(ISBLANK(A80),,E80*VLOOKUP(A80,'Tabla de equipos'!$B$3:$K$107,7,FALSE))</f>
        <v>0</v>
      </c>
      <c r="H80" s="67">
        <f>IF(ISBLANK(A80),,E80*VLOOKUP(A80,'Tabla de equipos'!$B$3:$K$107,8,FALSE))</f>
        <v>0</v>
      </c>
      <c r="I80" s="67">
        <f>IF(ISBLANK(A80),,E80*VLOOKUP(A80,'Tabla de equipos'!$B$3:$K$107,9,FALSE))</f>
        <v>0</v>
      </c>
      <c r="J80" s="67">
        <f t="shared" si="1"/>
        <v>0</v>
      </c>
      <c r="K80" s="117" t="str">
        <f>IF(D80&gt;C80,"Error más unidades exceptuadas que vendidas",IF(IFERROR(VLOOKUP(A80,Exceptuaciones!$A$4:$J$4000,1,FALSE),"")="","",VLOOKUP(A80,Exceptuaciones!$A$4:$J$4000,10,FALSE)))</f>
        <v/>
      </c>
    </row>
    <row r="81" spans="1:11" ht="20.25" customHeight="1" x14ac:dyDescent="0.2">
      <c r="A81" s="65" t="str">
        <f>'Tabla de equipos'!B68</f>
        <v>Tableta 64GB-128GB</v>
      </c>
      <c r="B81" s="99" t="str">
        <f>VLOOKUP(A81,'Tabla de equipos'!$B$3:$D$107,3,FALSE)</f>
        <v>Poli</v>
      </c>
      <c r="C81" s="66">
        <f>SUMIF('Unidades Liquidadas'!A:A,A81,'Unidades Liquidadas'!D:D)</f>
        <v>0</v>
      </c>
      <c r="D81" s="66">
        <f>SUMIF(Exceptuaciones!A:A,A81,Exceptuaciones!G:G)</f>
        <v>0</v>
      </c>
      <c r="E81" s="66">
        <f t="shared" si="0"/>
        <v>0</v>
      </c>
      <c r="F81" s="67">
        <f>IF(ISBLANK(A81),,VLOOKUP(A81,'Tabla de equipos'!$B$3:$K$107,10,FALSE))</f>
        <v>3.15</v>
      </c>
      <c r="G81" s="67">
        <f>IF(ISBLANK(A81),,E81*VLOOKUP(A81,'Tabla de equipos'!$B$3:$K$107,7,FALSE))</f>
        <v>0</v>
      </c>
      <c r="H81" s="67">
        <f>IF(ISBLANK(A81),,E81*VLOOKUP(A81,'Tabla de equipos'!$B$3:$K$107,8,FALSE))</f>
        <v>0</v>
      </c>
      <c r="I81" s="67">
        <f>IF(ISBLANK(A81),,E81*VLOOKUP(A81,'Tabla de equipos'!$B$3:$K$107,9,FALSE))</f>
        <v>0</v>
      </c>
      <c r="J81" s="67">
        <f t="shared" si="1"/>
        <v>0</v>
      </c>
      <c r="K81" s="117" t="str">
        <f>IF(D81&gt;C81,"Error más unidades exceptuadas que vendidas",IF(IFERROR(VLOOKUP(A81,Exceptuaciones!$A$4:$J$4000,1,FALSE),"")="","",VLOOKUP(A81,Exceptuaciones!$A$4:$J$4000,10,FALSE)))</f>
        <v/>
      </c>
    </row>
    <row r="82" spans="1:11" ht="20.25" customHeight="1" x14ac:dyDescent="0.2">
      <c r="A82" s="65" t="str">
        <f>'Tabla de equipos'!B69</f>
        <v>Tableta &gt;128GB</v>
      </c>
      <c r="B82" s="99" t="str">
        <f>VLOOKUP(A82,'Tabla de equipos'!$B$3:$D$107,3,FALSE)</f>
        <v>Poli</v>
      </c>
      <c r="C82" s="66">
        <f>SUMIF('Unidades Liquidadas'!A:A,A82,'Unidades Liquidadas'!D:D)</f>
        <v>0</v>
      </c>
      <c r="D82" s="66">
        <f>SUMIF(Exceptuaciones!A:A,A82,Exceptuaciones!G:G)</f>
        <v>0</v>
      </c>
      <c r="E82" s="66">
        <f t="shared" si="0"/>
        <v>0</v>
      </c>
      <c r="F82" s="67">
        <f>IF(ISBLANK(A82),,VLOOKUP(A82,'Tabla de equipos'!$B$3:$K$107,10,FALSE))</f>
        <v>3.15</v>
      </c>
      <c r="G82" s="67">
        <f>IF(ISBLANK(A82),,E82*VLOOKUP(A82,'Tabla de equipos'!$B$3:$K$107,7,FALSE))</f>
        <v>0</v>
      </c>
      <c r="H82" s="67">
        <f>IF(ISBLANK(A82),,E82*VLOOKUP(A82,'Tabla de equipos'!$B$3:$K$107,8,FALSE))</f>
        <v>0</v>
      </c>
      <c r="I82" s="67">
        <f>IF(ISBLANK(A82),,E82*VLOOKUP(A82,'Tabla de equipos'!$B$3:$K$107,9,FALSE))</f>
        <v>0</v>
      </c>
      <c r="J82" s="67">
        <f t="shared" si="1"/>
        <v>0</v>
      </c>
      <c r="K82" s="117" t="str">
        <f>IF(D82&gt;C82,"Error más unidades exceptuadas que vendidas",IF(IFERROR(VLOOKUP(A82,Exceptuaciones!$A$4:$J$4000,1,FALSE),"")="","",VLOOKUP(A82,Exceptuaciones!$A$4:$J$4000,10,FALSE)))</f>
        <v/>
      </c>
    </row>
    <row r="83" spans="1:11" ht="20.25" customHeight="1" x14ac:dyDescent="0.2">
      <c r="A83" s="65" t="str">
        <f>'Tabla de equipos'!B70</f>
        <v>Ordenador  con disco integrado &lt;250GB</v>
      </c>
      <c r="B83" s="99" t="str">
        <f>VLOOKUP(A83,'Tabla de equipos'!$B$3:$D$107,3,FALSE)</f>
        <v>Poli</v>
      </c>
      <c r="C83" s="66">
        <f>SUMIF('Unidades Liquidadas'!A:A,A83,'Unidades Liquidadas'!D:D)</f>
        <v>0</v>
      </c>
      <c r="D83" s="66">
        <f>SUMIF(Exceptuaciones!A:A,A83,Exceptuaciones!G:G)</f>
        <v>0</v>
      </c>
      <c r="E83" s="66">
        <f t="shared" ref="E83:E116" si="6">IF(C83-D83&lt;0,"ERROR: Más unidades exceptuadas que las declaradas",C83-D83)</f>
        <v>0</v>
      </c>
      <c r="F83" s="67">
        <f>IF(ISBLANK(A83),,VLOOKUP(A83,'Tabla de equipos'!$B$3:$K$107,10,FALSE))</f>
        <v>5.45</v>
      </c>
      <c r="G83" s="67">
        <f>IF(ISBLANK(A83),,E83*VLOOKUP(A83,'Tabla de equipos'!$B$3:$K$107,7,FALSE))</f>
        <v>0</v>
      </c>
      <c r="H83" s="67">
        <f>IF(ISBLANK(A83),,E83*VLOOKUP(A83,'Tabla de equipos'!$B$3:$K$107,8,FALSE))</f>
        <v>0</v>
      </c>
      <c r="I83" s="67">
        <f>IF(ISBLANK(A83),,E83*VLOOKUP(A83,'Tabla de equipos'!$B$3:$K$107,9,FALSE))</f>
        <v>0</v>
      </c>
      <c r="J83" s="67">
        <f t="shared" ref="J83:J116" si="7">SUM(G83:I83)</f>
        <v>0</v>
      </c>
      <c r="K83" s="117" t="str">
        <f>IF(D83&gt;C83,"Error más unidades exceptuadas que vendidas",IF(IFERROR(VLOOKUP(A83,Exceptuaciones!$A$4:$J$4000,1,FALSE),"")="","",VLOOKUP(A83,Exceptuaciones!$A$4:$J$4000,10,FALSE)))</f>
        <v/>
      </c>
    </row>
    <row r="84" spans="1:11" ht="20.25" customHeight="1" x14ac:dyDescent="0.2">
      <c r="A84" s="65" t="str">
        <f>'Tabla de equipos'!B71</f>
        <v>Ordenador  con disco integrado &lt;500GB</v>
      </c>
      <c r="B84" s="99" t="str">
        <f>VLOOKUP(A84,'Tabla de equipos'!$B$3:$D$107,3,FALSE)</f>
        <v>Poli</v>
      </c>
      <c r="C84" s="66">
        <f>SUMIF('Unidades Liquidadas'!A:A,A84,'Unidades Liquidadas'!D:D)</f>
        <v>0</v>
      </c>
      <c r="D84" s="66">
        <f>SUMIF(Exceptuaciones!A:A,A84,Exceptuaciones!G:G)</f>
        <v>0</v>
      </c>
      <c r="E84" s="66">
        <f t="shared" si="6"/>
        <v>0</v>
      </c>
      <c r="F84" s="67">
        <f>IF(ISBLANK(A84),,VLOOKUP(A84,'Tabla de equipos'!$B$3:$K$107,10,FALSE))</f>
        <v>5.45</v>
      </c>
      <c r="G84" s="67">
        <f>IF(ISBLANK(A84),,E84*VLOOKUP(A84,'Tabla de equipos'!$B$3:$K$107,7,FALSE))</f>
        <v>0</v>
      </c>
      <c r="H84" s="67">
        <f>IF(ISBLANK(A84),,E84*VLOOKUP(A84,'Tabla de equipos'!$B$3:$K$107,8,FALSE))</f>
        <v>0</v>
      </c>
      <c r="I84" s="67">
        <f>IF(ISBLANK(A84),,E84*VLOOKUP(A84,'Tabla de equipos'!$B$3:$K$107,9,FALSE))</f>
        <v>0</v>
      </c>
      <c r="J84" s="67">
        <f t="shared" si="7"/>
        <v>0</v>
      </c>
      <c r="K84" s="117" t="str">
        <f>IF(D84&gt;C84,"Error más unidades exceptuadas que vendidas",IF(IFERROR(VLOOKUP(A84,Exceptuaciones!$A$4:$J$4000,1,FALSE),"")="","",VLOOKUP(A84,Exceptuaciones!$A$4:$J$4000,10,FALSE)))</f>
        <v/>
      </c>
    </row>
    <row r="85" spans="1:11" ht="20.25" customHeight="1" x14ac:dyDescent="0.2">
      <c r="A85" s="65" t="str">
        <f>'Tabla de equipos'!B72</f>
        <v>Ordenador con disco integrado &lt;750GB</v>
      </c>
      <c r="B85" s="99" t="str">
        <f>VLOOKUP(A85,'Tabla de equipos'!$B$3:$D$107,3,FALSE)</f>
        <v>Poli</v>
      </c>
      <c r="C85" s="66">
        <f>SUMIF('Unidades Liquidadas'!A:A,A85,'Unidades Liquidadas'!D:D)</f>
        <v>0</v>
      </c>
      <c r="D85" s="66">
        <f>SUMIF(Exceptuaciones!A:A,A85,Exceptuaciones!G:G)</f>
        <v>0</v>
      </c>
      <c r="E85" s="66">
        <f t="shared" si="6"/>
        <v>0</v>
      </c>
      <c r="F85" s="67">
        <f>IF(ISBLANK(A85),,VLOOKUP(A85,'Tabla de equipos'!$B$3:$K$107,10,FALSE))</f>
        <v>5.45</v>
      </c>
      <c r="G85" s="67">
        <f>IF(ISBLANK(A85),,E85*VLOOKUP(A85,'Tabla de equipos'!$B$3:$K$107,7,FALSE))</f>
        <v>0</v>
      </c>
      <c r="H85" s="67">
        <f>IF(ISBLANK(A85),,E85*VLOOKUP(A85,'Tabla de equipos'!$B$3:$K$107,8,FALSE))</f>
        <v>0</v>
      </c>
      <c r="I85" s="67">
        <f>IF(ISBLANK(A85),,E85*VLOOKUP(A85,'Tabla de equipos'!$B$3:$K$107,9,FALSE))</f>
        <v>0</v>
      </c>
      <c r="J85" s="67">
        <f t="shared" si="7"/>
        <v>0</v>
      </c>
      <c r="K85" s="117" t="str">
        <f>IF(D85&gt;C85,"Error más unidades exceptuadas que vendidas",IF(IFERROR(VLOOKUP(A85,Exceptuaciones!$A$4:$J$4000,1,FALSE),"")="","",VLOOKUP(A85,Exceptuaciones!$A$4:$J$4000,10,FALSE)))</f>
        <v/>
      </c>
    </row>
    <row r="86" spans="1:11" ht="20.25" customHeight="1" x14ac:dyDescent="0.2">
      <c r="A86" s="65" t="str">
        <f>'Tabla de equipos'!B73</f>
        <v>Ordenador con disco integrado &gt;750GB</v>
      </c>
      <c r="B86" s="99" t="str">
        <f>VLOOKUP(A86,'Tabla de equipos'!$B$3:$D$107,3,FALSE)</f>
        <v>Poli</v>
      </c>
      <c r="C86" s="66">
        <f>SUMIF('Unidades Liquidadas'!A:A,A86,'Unidades Liquidadas'!D:D)</f>
        <v>0</v>
      </c>
      <c r="D86" s="66">
        <f>SUMIF(Exceptuaciones!A:A,A86,Exceptuaciones!G:G)</f>
        <v>0</v>
      </c>
      <c r="E86" s="66">
        <f t="shared" si="6"/>
        <v>0</v>
      </c>
      <c r="F86" s="67">
        <f>IF(ISBLANK(A86),,VLOOKUP(A86,'Tabla de equipos'!$B$3:$K$107,10,FALSE))</f>
        <v>5.45</v>
      </c>
      <c r="G86" s="67">
        <f>IF(ISBLANK(A86),,E86*VLOOKUP(A86,'Tabla de equipos'!$B$3:$K$107,7,FALSE))</f>
        <v>0</v>
      </c>
      <c r="H86" s="67">
        <f>IF(ISBLANK(A86),,E86*VLOOKUP(A86,'Tabla de equipos'!$B$3:$K$107,8,FALSE))</f>
        <v>0</v>
      </c>
      <c r="I86" s="67">
        <f>IF(ISBLANK(A86),,E86*VLOOKUP(A86,'Tabla de equipos'!$B$3:$K$107,9,FALSE))</f>
        <v>0</v>
      </c>
      <c r="J86" s="67">
        <f t="shared" si="7"/>
        <v>0</v>
      </c>
      <c r="K86" s="117" t="str">
        <f>IF(D86&gt;C86,"Error más unidades exceptuadas que vendidas",IF(IFERROR(VLOOKUP(A86,Exceptuaciones!$A$4:$J$4000,1,FALSE),"")="","",VLOOKUP(A86,Exceptuaciones!$A$4:$J$4000,10,FALSE)))</f>
        <v/>
      </c>
    </row>
    <row r="87" spans="1:11" ht="20.25" customHeight="1" x14ac:dyDescent="0.2">
      <c r="A87" s="65" t="str">
        <f>'Tabla de equipos'!B74</f>
        <v>Ordenador portátil con disco integrado &lt;250GB</v>
      </c>
      <c r="B87" s="99" t="str">
        <f>VLOOKUP(A87,'Tabla de equipos'!$B$3:$D$107,3,FALSE)</f>
        <v>Poli</v>
      </c>
      <c r="C87" s="66">
        <f>SUMIF('Unidades Liquidadas'!A:A,A87,'Unidades Liquidadas'!D:D)</f>
        <v>0</v>
      </c>
      <c r="D87" s="66">
        <f>SUMIF(Exceptuaciones!A:A,A87,Exceptuaciones!G:G)</f>
        <v>0</v>
      </c>
      <c r="E87" s="66">
        <f t="shared" si="6"/>
        <v>0</v>
      </c>
      <c r="F87" s="67">
        <f>IF(ISBLANK(A87),,VLOOKUP(A87,'Tabla de equipos'!$B$3:$K$107,10,FALSE))</f>
        <v>5.45</v>
      </c>
      <c r="G87" s="67">
        <f>IF(ISBLANK(A87),,E87*VLOOKUP(A87,'Tabla de equipos'!$B$3:$K$107,7,FALSE))</f>
        <v>0</v>
      </c>
      <c r="H87" s="67">
        <f>IF(ISBLANK(A87),,E87*VLOOKUP(A87,'Tabla de equipos'!$B$3:$K$107,8,FALSE))</f>
        <v>0</v>
      </c>
      <c r="I87" s="67">
        <f>IF(ISBLANK(A87),,E87*VLOOKUP(A87,'Tabla de equipos'!$B$3:$K$107,9,FALSE))</f>
        <v>0</v>
      </c>
      <c r="J87" s="67">
        <f t="shared" si="7"/>
        <v>0</v>
      </c>
      <c r="K87" s="117" t="str">
        <f>IF(D87&gt;C87,"Error más unidades exceptuadas que vendidas",IF(IFERROR(VLOOKUP(A87,Exceptuaciones!$A$4:$J$4000,1,FALSE),"")="","",VLOOKUP(A87,Exceptuaciones!$A$4:$J$4000,10,FALSE)))</f>
        <v/>
      </c>
    </row>
    <row r="88" spans="1:11" ht="20.25" customHeight="1" x14ac:dyDescent="0.2">
      <c r="A88" s="65" t="str">
        <f>'Tabla de equipos'!B75</f>
        <v>Ordenador portátil con disco integrado &lt;500GB</v>
      </c>
      <c r="B88" s="99" t="str">
        <f>VLOOKUP(A88,'Tabla de equipos'!$B$3:$D$107,3,FALSE)</f>
        <v>Poli</v>
      </c>
      <c r="C88" s="66">
        <f>SUMIF('Unidades Liquidadas'!A:A,A88,'Unidades Liquidadas'!D:D)</f>
        <v>0</v>
      </c>
      <c r="D88" s="66">
        <f>SUMIF(Exceptuaciones!A:A,A88,Exceptuaciones!G:G)</f>
        <v>0</v>
      </c>
      <c r="E88" s="66">
        <f t="shared" si="6"/>
        <v>0</v>
      </c>
      <c r="F88" s="67">
        <f>IF(ISBLANK(A88),,VLOOKUP(A88,'Tabla de equipos'!$B$3:$K$107,10,FALSE))</f>
        <v>5.45</v>
      </c>
      <c r="G88" s="67">
        <f>IF(ISBLANK(A88),,E88*VLOOKUP(A88,'Tabla de equipos'!$B$3:$K$107,7,FALSE))</f>
        <v>0</v>
      </c>
      <c r="H88" s="67">
        <f>IF(ISBLANK(A88),,E88*VLOOKUP(A88,'Tabla de equipos'!$B$3:$K$107,8,FALSE))</f>
        <v>0</v>
      </c>
      <c r="I88" s="67">
        <f>IF(ISBLANK(A88),,E88*VLOOKUP(A88,'Tabla de equipos'!$B$3:$K$107,9,FALSE))</f>
        <v>0</v>
      </c>
      <c r="J88" s="67">
        <f t="shared" si="7"/>
        <v>0</v>
      </c>
      <c r="K88" s="117" t="str">
        <f>IF(D88&gt;C88,"Error más unidades exceptuadas que vendidas",IF(IFERROR(VLOOKUP(A88,Exceptuaciones!$A$4:$J$4000,1,FALSE),"")="","",VLOOKUP(A88,Exceptuaciones!$A$4:$J$4000,10,FALSE)))</f>
        <v/>
      </c>
    </row>
    <row r="89" spans="1:11" ht="20.25" customHeight="1" x14ac:dyDescent="0.2">
      <c r="A89" s="65" t="str">
        <f>'Tabla de equipos'!B76</f>
        <v>Ordenador portátil con disco integrado &lt;750GB</v>
      </c>
      <c r="B89" s="99" t="str">
        <f>VLOOKUP(A89,'Tabla de equipos'!$B$3:$D$107,3,FALSE)</f>
        <v>Poli</v>
      </c>
      <c r="C89" s="66">
        <f>SUMIF('Unidades Liquidadas'!A:A,A89,'Unidades Liquidadas'!D:D)</f>
        <v>0</v>
      </c>
      <c r="D89" s="66">
        <f>SUMIF(Exceptuaciones!A:A,A89,Exceptuaciones!G:G)</f>
        <v>0</v>
      </c>
      <c r="E89" s="66">
        <f t="shared" si="6"/>
        <v>0</v>
      </c>
      <c r="F89" s="67">
        <f>IF(ISBLANK(A89),,VLOOKUP(A89,'Tabla de equipos'!$B$3:$K$107,10,FALSE))</f>
        <v>5.45</v>
      </c>
      <c r="G89" s="67">
        <f>IF(ISBLANK(A89),,E89*VLOOKUP(A89,'Tabla de equipos'!$B$3:$K$107,7,FALSE))</f>
        <v>0</v>
      </c>
      <c r="H89" s="67">
        <f>IF(ISBLANK(A89),,E89*VLOOKUP(A89,'Tabla de equipos'!$B$3:$K$107,8,FALSE))</f>
        <v>0</v>
      </c>
      <c r="I89" s="67">
        <f>IF(ISBLANK(A89),,E89*VLOOKUP(A89,'Tabla de equipos'!$B$3:$K$107,9,FALSE))</f>
        <v>0</v>
      </c>
      <c r="J89" s="67">
        <f t="shared" si="7"/>
        <v>0</v>
      </c>
      <c r="K89" s="117" t="str">
        <f>IF(D89&gt;C89,"Error más unidades exceptuadas que vendidas",IF(IFERROR(VLOOKUP(A89,Exceptuaciones!$A$4:$J$4000,1,FALSE),"")="","",VLOOKUP(A89,Exceptuaciones!$A$4:$J$4000,10,FALSE)))</f>
        <v/>
      </c>
    </row>
    <row r="90" spans="1:11" ht="20.25" customHeight="1" x14ac:dyDescent="0.2">
      <c r="A90" s="65" t="str">
        <f>'Tabla de equipos'!B77</f>
        <v>Ordenador portátil con disco integrado &gt;750GB</v>
      </c>
      <c r="B90" s="99" t="str">
        <f>VLOOKUP(A90,'Tabla de equipos'!$B$3:$D$107,3,FALSE)</f>
        <v>Poli</v>
      </c>
      <c r="C90" s="66">
        <f>SUMIF('Unidades Liquidadas'!A:A,A90,'Unidades Liquidadas'!D:D)</f>
        <v>0</v>
      </c>
      <c r="D90" s="66">
        <f>SUMIF(Exceptuaciones!A:A,A90,Exceptuaciones!G:G)</f>
        <v>0</v>
      </c>
      <c r="E90" s="66">
        <f t="shared" si="6"/>
        <v>0</v>
      </c>
      <c r="F90" s="67">
        <f>IF(ISBLANK(A90),,VLOOKUP(A90,'Tabla de equipos'!$B$3:$K$107,10,FALSE))</f>
        <v>5.45</v>
      </c>
      <c r="G90" s="67">
        <f>IF(ISBLANK(A90),,E90*VLOOKUP(A90,'Tabla de equipos'!$B$3:$K$107,7,FALSE))</f>
        <v>0</v>
      </c>
      <c r="H90" s="67">
        <f>IF(ISBLANK(A90),,E90*VLOOKUP(A90,'Tabla de equipos'!$B$3:$K$107,8,FALSE))</f>
        <v>0</v>
      </c>
      <c r="I90" s="67">
        <f>IF(ISBLANK(A90),,E90*VLOOKUP(A90,'Tabla de equipos'!$B$3:$K$107,9,FALSE))</f>
        <v>0</v>
      </c>
      <c r="J90" s="67">
        <f t="shared" si="7"/>
        <v>0</v>
      </c>
      <c r="K90" s="117" t="str">
        <f>IF(D90&gt;C90,"Error más unidades exceptuadas que vendidas",IF(IFERROR(VLOOKUP(A90,Exceptuaciones!$A$4:$J$4000,1,FALSE),"")="","",VLOOKUP(A90,Exceptuaciones!$A$4:$J$4000,10,FALSE)))</f>
        <v/>
      </c>
    </row>
    <row r="91" spans="1:11" ht="20.25" customHeight="1" x14ac:dyDescent="0.2">
      <c r="A91" s="65" t="str">
        <f>'Tabla de equipos'!B78</f>
        <v>Disco duro integrado &lt;250GB</v>
      </c>
      <c r="B91" s="99" t="str">
        <f>VLOOKUP(A91,'Tabla de equipos'!$B$3:$D$107,3,FALSE)</f>
        <v>Poli</v>
      </c>
      <c r="C91" s="66">
        <f>SUMIF('Unidades Liquidadas'!A:A,A91,'Unidades Liquidadas'!D:D)</f>
        <v>0</v>
      </c>
      <c r="D91" s="66">
        <f>SUMIF(Exceptuaciones!A:A,A91,Exceptuaciones!G:G)</f>
        <v>0</v>
      </c>
      <c r="E91" s="66">
        <f t="shared" si="6"/>
        <v>0</v>
      </c>
      <c r="F91" s="67">
        <f>IF(ISBLANK(A91),,VLOOKUP(A91,'Tabla de equipos'!$B$3:$K$107,10,FALSE))</f>
        <v>5.45</v>
      </c>
      <c r="G91" s="67">
        <f>IF(ISBLANK(A91),,E91*VLOOKUP(A91,'Tabla de equipos'!$B$3:$K$107,7,FALSE))</f>
        <v>0</v>
      </c>
      <c r="H91" s="67">
        <f>IF(ISBLANK(A91),,E91*VLOOKUP(A91,'Tabla de equipos'!$B$3:$K$107,8,FALSE))</f>
        <v>0</v>
      </c>
      <c r="I91" s="67">
        <f>IF(ISBLANK(A91),,E91*VLOOKUP(A91,'Tabla de equipos'!$B$3:$K$107,9,FALSE))</f>
        <v>0</v>
      </c>
      <c r="J91" s="67">
        <f t="shared" si="7"/>
        <v>0</v>
      </c>
      <c r="K91" s="117" t="str">
        <f>IF(D91&gt;C91,"Error más unidades exceptuadas que vendidas",IF(IFERROR(VLOOKUP(A91,Exceptuaciones!$A$4:$J$4000,1,FALSE),"")="","",VLOOKUP(A91,Exceptuaciones!$A$4:$J$4000,10,FALSE)))</f>
        <v/>
      </c>
    </row>
    <row r="92" spans="1:11" ht="20.25" customHeight="1" x14ac:dyDescent="0.2">
      <c r="A92" s="65" t="str">
        <f>'Tabla de equipos'!B79</f>
        <v>Disco duro integrado &lt;500GB</v>
      </c>
      <c r="B92" s="99" t="str">
        <f>VLOOKUP(A92,'Tabla de equipos'!$B$3:$D$107,3,FALSE)</f>
        <v>Poli</v>
      </c>
      <c r="C92" s="66">
        <f>SUMIF('Unidades Liquidadas'!A:A,A92,'Unidades Liquidadas'!D:D)</f>
        <v>0</v>
      </c>
      <c r="D92" s="66">
        <f>SUMIF(Exceptuaciones!A:A,A92,Exceptuaciones!G:G)</f>
        <v>0</v>
      </c>
      <c r="E92" s="66">
        <f t="shared" si="6"/>
        <v>0</v>
      </c>
      <c r="F92" s="67">
        <f>IF(ISBLANK(A92),,VLOOKUP(A92,'Tabla de equipos'!$B$3:$K$107,10,FALSE))</f>
        <v>5.45</v>
      </c>
      <c r="G92" s="67">
        <f>IF(ISBLANK(A92),,E92*VLOOKUP(A92,'Tabla de equipos'!$B$3:$K$107,7,FALSE))</f>
        <v>0</v>
      </c>
      <c r="H92" s="67">
        <f>IF(ISBLANK(A92),,E92*VLOOKUP(A92,'Tabla de equipos'!$B$3:$K$107,8,FALSE))</f>
        <v>0</v>
      </c>
      <c r="I92" s="67">
        <f>IF(ISBLANK(A92),,E92*VLOOKUP(A92,'Tabla de equipos'!$B$3:$K$107,9,FALSE))</f>
        <v>0</v>
      </c>
      <c r="J92" s="67">
        <f t="shared" si="7"/>
        <v>0</v>
      </c>
      <c r="K92" s="117" t="str">
        <f>IF(D92&gt;C92,"Error más unidades exceptuadas que vendidas",IF(IFERROR(VLOOKUP(A92,Exceptuaciones!$A$4:$J$4000,1,FALSE),"")="","",VLOOKUP(A92,Exceptuaciones!$A$4:$J$4000,10,FALSE)))</f>
        <v/>
      </c>
    </row>
    <row r="93" spans="1:11" ht="20.25" customHeight="1" x14ac:dyDescent="0.2">
      <c r="A93" s="65" t="str">
        <f>'Tabla de equipos'!B80</f>
        <v>Disco duro integrado &lt;750GB</v>
      </c>
      <c r="B93" s="99" t="str">
        <f>VLOOKUP(A93,'Tabla de equipos'!$B$3:$D$107,3,FALSE)</f>
        <v>Poli</v>
      </c>
      <c r="C93" s="66">
        <f>SUMIF('Unidades Liquidadas'!A:A,A93,'Unidades Liquidadas'!D:D)</f>
        <v>0</v>
      </c>
      <c r="D93" s="66">
        <f>SUMIF(Exceptuaciones!A:A,A93,Exceptuaciones!G:G)</f>
        <v>0</v>
      </c>
      <c r="E93" s="66">
        <f t="shared" si="6"/>
        <v>0</v>
      </c>
      <c r="F93" s="67">
        <f>IF(ISBLANK(A93),,VLOOKUP(A93,'Tabla de equipos'!$B$3:$K$107,10,FALSE))</f>
        <v>5.45</v>
      </c>
      <c r="G93" s="67">
        <f>IF(ISBLANK(A93),,E93*VLOOKUP(A93,'Tabla de equipos'!$B$3:$K$107,7,FALSE))</f>
        <v>0</v>
      </c>
      <c r="H93" s="67">
        <f>IF(ISBLANK(A93),,E93*VLOOKUP(A93,'Tabla de equipos'!$B$3:$K$107,8,FALSE))</f>
        <v>0</v>
      </c>
      <c r="I93" s="67">
        <f>IF(ISBLANK(A93),,E93*VLOOKUP(A93,'Tabla de equipos'!$B$3:$K$107,9,FALSE))</f>
        <v>0</v>
      </c>
      <c r="J93" s="67">
        <f t="shared" si="7"/>
        <v>0</v>
      </c>
      <c r="K93" s="117" t="str">
        <f>IF(D93&gt;C93,"Error más unidades exceptuadas que vendidas",IF(IFERROR(VLOOKUP(A93,Exceptuaciones!$A$4:$J$4000,1,FALSE),"")="","",VLOOKUP(A93,Exceptuaciones!$A$4:$J$4000,10,FALSE)))</f>
        <v/>
      </c>
    </row>
    <row r="94" spans="1:11" ht="20.25" customHeight="1" x14ac:dyDescent="0.2">
      <c r="A94" s="65" t="str">
        <f>'Tabla de equipos'!B81</f>
        <v>Disco duro integrado &gt;750GB</v>
      </c>
      <c r="B94" s="99" t="str">
        <f>VLOOKUP(A94,'Tabla de equipos'!$B$3:$D$107,3,FALSE)</f>
        <v>Poli</v>
      </c>
      <c r="C94" s="66">
        <f>SUMIF('Unidades Liquidadas'!A:A,A94,'Unidades Liquidadas'!D:D)</f>
        <v>0</v>
      </c>
      <c r="D94" s="66">
        <f>SUMIF(Exceptuaciones!A:A,A94,Exceptuaciones!G:G)</f>
        <v>0</v>
      </c>
      <c r="E94" s="66">
        <f t="shared" si="6"/>
        <v>0</v>
      </c>
      <c r="F94" s="67">
        <f>IF(ISBLANK(A94),,VLOOKUP(A94,'Tabla de equipos'!$B$3:$K$107,10,FALSE))</f>
        <v>5.45</v>
      </c>
      <c r="G94" s="67">
        <f>IF(ISBLANK(A94),,E94*VLOOKUP(A94,'Tabla de equipos'!$B$3:$K$107,7,FALSE))</f>
        <v>0</v>
      </c>
      <c r="H94" s="67">
        <f>IF(ISBLANK(A94),,E94*VLOOKUP(A94,'Tabla de equipos'!$B$3:$K$107,8,FALSE))</f>
        <v>0</v>
      </c>
      <c r="I94" s="67">
        <f>IF(ISBLANK(A94),,E94*VLOOKUP(A94,'Tabla de equipos'!$B$3:$K$107,9,FALSE))</f>
        <v>0</v>
      </c>
      <c r="J94" s="67">
        <f t="shared" si="7"/>
        <v>0</v>
      </c>
      <c r="K94" s="117" t="str">
        <f>IF(D94&gt;C94,"Error más unidades exceptuadas que vendidas",IF(IFERROR(VLOOKUP(A94,Exceptuaciones!$A$4:$J$4000,1,FALSE),"")="","",VLOOKUP(A94,Exceptuaciones!$A$4:$J$4000,10,FALSE)))</f>
        <v/>
      </c>
    </row>
    <row r="95" spans="1:11" ht="20.25" customHeight="1" x14ac:dyDescent="0.2">
      <c r="A95" s="65" t="str">
        <f>'Tabla de equipos'!B82</f>
        <v>TV con disco integrado</v>
      </c>
      <c r="B95" s="99" t="str">
        <f>VLOOKUP(A95,'Tabla de equipos'!$B$3:$D$107,3,FALSE)</f>
        <v>Video</v>
      </c>
      <c r="C95" s="66">
        <f>SUMIF('Unidades Liquidadas'!A:A,A95,'Unidades Liquidadas'!D:D)</f>
        <v>0</v>
      </c>
      <c r="D95" s="66">
        <f>SUMIF(Exceptuaciones!A:A,A95,Exceptuaciones!G:G)</f>
        <v>0</v>
      </c>
      <c r="E95" s="66">
        <f t="shared" si="6"/>
        <v>0</v>
      </c>
      <c r="F95" s="67">
        <f>IF(ISBLANK(A95),,VLOOKUP(A95,'Tabla de equipos'!$B$3:$K$107,10,FALSE))</f>
        <v>5.45</v>
      </c>
      <c r="G95" s="67">
        <f>IF(ISBLANK(A95),,E95*VLOOKUP(A95,'Tabla de equipos'!$B$3:$K$107,7,FALSE))</f>
        <v>0</v>
      </c>
      <c r="H95" s="67">
        <f>IF(ISBLANK(A95),,E95*VLOOKUP(A95,'Tabla de equipos'!$B$3:$K$107,8,FALSE))</f>
        <v>0</v>
      </c>
      <c r="I95" s="67">
        <f>IF(ISBLANK(A95),,E95*VLOOKUP(A95,'Tabla de equipos'!$B$3:$K$107,9,FALSE))</f>
        <v>0</v>
      </c>
      <c r="J95" s="67">
        <f t="shared" si="7"/>
        <v>0</v>
      </c>
      <c r="K95" s="117" t="str">
        <f>IF(D95&gt;C95,"Error más unidades exceptuadas que vendidas",IF(IFERROR(VLOOKUP(A95,Exceptuaciones!$A$4:$J$4000,1,FALSE),"")="","",VLOOKUP(A95,Exceptuaciones!$A$4:$J$4000,10,FALSE)))</f>
        <v/>
      </c>
    </row>
    <row r="96" spans="1:11" ht="20.25" customHeight="1" x14ac:dyDescent="0.2">
      <c r="A96" s="65" t="str">
        <f>'Tabla de equipos'!B83</f>
        <v>Copiadora monofuncional 1-39 ppm</v>
      </c>
      <c r="B96" s="99" t="str">
        <f>VLOOKUP(A96,'Tabla de equipos'!$B$3:$D$107,3,FALSE)</f>
        <v>Reprografía</v>
      </c>
      <c r="C96" s="66">
        <f>SUMIF('Unidades Liquidadas'!A:A,A96,'Unidades Liquidadas'!D:D)</f>
        <v>0</v>
      </c>
      <c r="D96" s="66">
        <f>SUMIF(Exceptuaciones!A:A,A96,Exceptuaciones!G:G)</f>
        <v>0</v>
      </c>
      <c r="E96" s="66">
        <f t="shared" si="6"/>
        <v>0</v>
      </c>
      <c r="F96" s="67">
        <f>IF(ISBLANK(A96),,VLOOKUP(A96,'Tabla de equipos'!$B$3:$K$107,10,FALSE))</f>
        <v>4.5</v>
      </c>
      <c r="G96" s="67">
        <f>IF(ISBLANK(A96),,E96*VLOOKUP(A96,'Tabla de equipos'!$B$3:$K$107,7,FALSE))</f>
        <v>0</v>
      </c>
      <c r="H96" s="67">
        <f>IF(ISBLANK(A96),,E96*VLOOKUP(A96,'Tabla de equipos'!$B$3:$K$107,8,FALSE))</f>
        <v>0</v>
      </c>
      <c r="I96" s="67">
        <f>IF(ISBLANK(A96),,E96*VLOOKUP(A96,'Tabla de equipos'!$B$3:$K$107,9,FALSE))</f>
        <v>0</v>
      </c>
      <c r="J96" s="67">
        <f t="shared" si="7"/>
        <v>0</v>
      </c>
      <c r="K96" s="117" t="str">
        <f>IF(D96&gt;C96,"Error más unidades exceptuadas que vendidas",IF(IFERROR(VLOOKUP(A96,Exceptuaciones!$A$4:$J$4000,1,FALSE),"")="","",VLOOKUP(A96,Exceptuaciones!$A$4:$J$4000,10,FALSE)))</f>
        <v/>
      </c>
    </row>
    <row r="97" spans="1:11" ht="20.25" customHeight="1" x14ac:dyDescent="0.2">
      <c r="A97" s="65" t="str">
        <f>'Tabla de equipos'!B84</f>
        <v>Copiadoras blanco y negro 1-9 páginas por mínuto</v>
      </c>
      <c r="B97" s="99" t="str">
        <f>VLOOKUP(A97,'Tabla de equipos'!$B$3:$D$107,3,FALSE)</f>
        <v>Reprografía</v>
      </c>
      <c r="C97" s="66">
        <f>SUMIF('Unidades Liquidadas'!A:A,A97,'Unidades Liquidadas'!D:D)</f>
        <v>0</v>
      </c>
      <c r="D97" s="66">
        <f>SUMIF(Exceptuaciones!A:A,A97,Exceptuaciones!G:G)</f>
        <v>0</v>
      </c>
      <c r="E97" s="66">
        <f t="shared" si="6"/>
        <v>0</v>
      </c>
      <c r="F97" s="67">
        <f>IF(ISBLANK(A97),,VLOOKUP(A97,'Tabla de equipos'!$B$3:$K$107,10,FALSE))</f>
        <v>4.5</v>
      </c>
      <c r="G97" s="67">
        <f>IF(ISBLANK(A97),,E97*VLOOKUP(A97,'Tabla de equipos'!$B$3:$K$107,7,FALSE))</f>
        <v>0</v>
      </c>
      <c r="H97" s="67">
        <f>IF(ISBLANK(A97),,E97*VLOOKUP(A97,'Tabla de equipos'!$B$3:$K$107,8,FALSE))</f>
        <v>0</v>
      </c>
      <c r="I97" s="67">
        <f>IF(ISBLANK(A97),,E97*VLOOKUP(A97,'Tabla de equipos'!$B$3:$K$107,9,FALSE))</f>
        <v>0</v>
      </c>
      <c r="J97" s="67">
        <f t="shared" si="7"/>
        <v>0</v>
      </c>
      <c r="K97" s="117" t="str">
        <f>IF(D97&gt;C97,"Error más unidades exceptuadas que vendidas",IF(IFERROR(VLOOKUP(A97,Exceptuaciones!$A$4:$J$4000,1,FALSE),"")="","",VLOOKUP(A97,Exceptuaciones!$A$4:$J$4000,10,FALSE)))</f>
        <v/>
      </c>
    </row>
    <row r="98" spans="1:11" ht="20.25" customHeight="1" x14ac:dyDescent="0.2">
      <c r="A98" s="65" t="str">
        <f>'Tabla de equipos'!B85</f>
        <v>Copiadoras blanco y negro 10 -19 páginas por mínuto</v>
      </c>
      <c r="B98" s="99" t="str">
        <f>VLOOKUP(A98,'Tabla de equipos'!$B$3:$D$107,3,FALSE)</f>
        <v>Reprografía</v>
      </c>
      <c r="C98" s="66">
        <f>SUMIF('Unidades Liquidadas'!A:A,A98,'Unidades Liquidadas'!D:D)</f>
        <v>0</v>
      </c>
      <c r="D98" s="66">
        <f>SUMIF(Exceptuaciones!A:A,A98,Exceptuaciones!G:G)</f>
        <v>0</v>
      </c>
      <c r="E98" s="66">
        <f t="shared" si="6"/>
        <v>0</v>
      </c>
      <c r="F98" s="67">
        <f>IF(ISBLANK(A98),,VLOOKUP(A98,'Tabla de equipos'!$B$3:$K$107,10,FALSE))</f>
        <v>4.5</v>
      </c>
      <c r="G98" s="67">
        <f>IF(ISBLANK(A98),,E98*VLOOKUP(A98,'Tabla de equipos'!$B$3:$K$107,7,FALSE))</f>
        <v>0</v>
      </c>
      <c r="H98" s="67">
        <f>IF(ISBLANK(A98),,E98*VLOOKUP(A98,'Tabla de equipos'!$B$3:$K$107,8,FALSE))</f>
        <v>0</v>
      </c>
      <c r="I98" s="67">
        <f>IF(ISBLANK(A98),,E98*VLOOKUP(A98,'Tabla de equipos'!$B$3:$K$107,9,FALSE))</f>
        <v>0</v>
      </c>
      <c r="J98" s="67">
        <f t="shared" si="7"/>
        <v>0</v>
      </c>
      <c r="K98" s="117" t="str">
        <f>IF(D98&gt;C98,"Error más unidades exceptuadas que vendidas",IF(IFERROR(VLOOKUP(A98,Exceptuaciones!$A$4:$J$4000,1,FALSE),"")="","",VLOOKUP(A98,Exceptuaciones!$A$4:$J$4000,10,FALSE)))</f>
        <v/>
      </c>
    </row>
    <row r="99" spans="1:11" ht="20.25" customHeight="1" x14ac:dyDescent="0.2">
      <c r="A99" s="65" t="str">
        <f>'Tabla de equipos'!B86</f>
        <v>Copiadoras blanco y negro 20 -39 páginas por mínuto</v>
      </c>
      <c r="B99" s="99" t="str">
        <f>VLOOKUP(A99,'Tabla de equipos'!$B$3:$D$107,3,FALSE)</f>
        <v>Reprografía</v>
      </c>
      <c r="C99" s="66">
        <f>SUMIF('Unidades Liquidadas'!A:A,A99,'Unidades Liquidadas'!D:D)</f>
        <v>0</v>
      </c>
      <c r="D99" s="66">
        <f>SUMIF(Exceptuaciones!A:A,A99,Exceptuaciones!G:G)</f>
        <v>0</v>
      </c>
      <c r="E99" s="66">
        <f t="shared" si="6"/>
        <v>0</v>
      </c>
      <c r="F99" s="67">
        <f>IF(ISBLANK(A99),,VLOOKUP(A99,'Tabla de equipos'!$B$3:$K$107,10,FALSE))</f>
        <v>4.5</v>
      </c>
      <c r="G99" s="67">
        <f>IF(ISBLANK(A99),,E99*VLOOKUP(A99,'Tabla de equipos'!$B$3:$K$107,7,FALSE))</f>
        <v>0</v>
      </c>
      <c r="H99" s="67">
        <f>IF(ISBLANK(A99),,E99*VLOOKUP(A99,'Tabla de equipos'!$B$3:$K$107,8,FALSE))</f>
        <v>0</v>
      </c>
      <c r="I99" s="67">
        <f>IF(ISBLANK(A99),,E99*VLOOKUP(A99,'Tabla de equipos'!$B$3:$K$107,9,FALSE))</f>
        <v>0</v>
      </c>
      <c r="J99" s="67">
        <f t="shared" si="7"/>
        <v>0</v>
      </c>
      <c r="K99" s="117" t="str">
        <f>IF(D99&gt;C99,"Error más unidades exceptuadas que vendidas",IF(IFERROR(VLOOKUP(A99,Exceptuaciones!$A$4:$J$4000,1,FALSE),"")="","",VLOOKUP(A99,Exceptuaciones!$A$4:$J$4000,10,FALSE)))</f>
        <v/>
      </c>
    </row>
    <row r="100" spans="1:11" ht="20.25" customHeight="1" x14ac:dyDescent="0.2">
      <c r="A100" s="65" t="str">
        <f>'Tabla de equipos'!B87</f>
        <v>Copiadoras color  1 -39 páginas por mínuto</v>
      </c>
      <c r="B100" s="99" t="str">
        <f>VLOOKUP(A100,'Tabla de equipos'!$B$3:$D$107,3,FALSE)</f>
        <v>Reprografía</v>
      </c>
      <c r="C100" s="66">
        <f>SUMIF('Unidades Liquidadas'!A:A,A100,'Unidades Liquidadas'!D:D)</f>
        <v>0</v>
      </c>
      <c r="D100" s="66">
        <f>SUMIF(Exceptuaciones!A:A,A100,Exceptuaciones!G:G)</f>
        <v>0</v>
      </c>
      <c r="E100" s="66">
        <f t="shared" si="6"/>
        <v>0</v>
      </c>
      <c r="F100" s="67">
        <f>IF(ISBLANK(A100),,VLOOKUP(A100,'Tabla de equipos'!$B$3:$K$107,10,FALSE))</f>
        <v>4.5</v>
      </c>
      <c r="G100" s="67">
        <f>IF(ISBLANK(A100),,E100*VLOOKUP(A100,'Tabla de equipos'!$B$3:$K$107,7,FALSE))</f>
        <v>0</v>
      </c>
      <c r="H100" s="67">
        <f>IF(ISBLANK(A100),,E100*VLOOKUP(A100,'Tabla de equipos'!$B$3:$K$107,8,FALSE))</f>
        <v>0</v>
      </c>
      <c r="I100" s="67">
        <f>IF(ISBLANK(A100),,E100*VLOOKUP(A100,'Tabla de equipos'!$B$3:$K$107,9,FALSE))</f>
        <v>0</v>
      </c>
      <c r="J100" s="67">
        <f t="shared" si="7"/>
        <v>0</v>
      </c>
      <c r="K100" s="117" t="str">
        <f>IF(D100&gt;C100,"Error más unidades exceptuadas que vendidas",IF(IFERROR(VLOOKUP(A100,Exceptuaciones!$A$4:$J$4000,1,FALSE),"")="","",VLOOKUP(A100,Exceptuaciones!$A$4:$J$4000,10,FALSE)))</f>
        <v/>
      </c>
    </row>
    <row r="101" spans="1:11" ht="20.25" customHeight="1" x14ac:dyDescent="0.2">
      <c r="A101" s="65" t="str">
        <f>'Tabla de equipos'!B88</f>
        <v>Copiadoras color  de más de 39 páginas por mínuto</v>
      </c>
      <c r="B101" s="99" t="str">
        <f>VLOOKUP(A101,'Tabla de equipos'!$B$3:$D$107,3,FALSE)</f>
        <v>Reprografía</v>
      </c>
      <c r="C101" s="66">
        <f>SUMIF('Unidades Liquidadas'!A:A,A101,'Unidades Liquidadas'!D:D)</f>
        <v>0</v>
      </c>
      <c r="D101" s="66">
        <f>SUMIF(Exceptuaciones!A:A,A101,Exceptuaciones!G:G)</f>
        <v>0</v>
      </c>
      <c r="E101" s="66">
        <f t="shared" si="6"/>
        <v>0</v>
      </c>
      <c r="F101" s="67">
        <f>IF(ISBLANK(A101),,VLOOKUP(A101,'Tabla de equipos'!$B$3:$K$107,10,FALSE))</f>
        <v>4.5</v>
      </c>
      <c r="G101" s="67">
        <f>IF(ISBLANK(A101),,E101*VLOOKUP(A101,'Tabla de equipos'!$B$3:$K$107,7,FALSE))</f>
        <v>0</v>
      </c>
      <c r="H101" s="67">
        <f>IF(ISBLANK(A101),,E101*VLOOKUP(A101,'Tabla de equipos'!$B$3:$K$107,8,FALSE))</f>
        <v>0</v>
      </c>
      <c r="I101" s="67">
        <f>IF(ISBLANK(A101),,E101*VLOOKUP(A101,'Tabla de equipos'!$B$3:$K$107,9,FALSE))</f>
        <v>0</v>
      </c>
      <c r="J101" s="67">
        <f t="shared" si="7"/>
        <v>0</v>
      </c>
      <c r="K101" s="117" t="str">
        <f>IF(D101&gt;C101,"Error más unidades exceptuadas que vendidas",IF(IFERROR(VLOOKUP(A101,Exceptuaciones!$A$4:$J$4000,1,FALSE),"")="","",VLOOKUP(A101,Exceptuaciones!$A$4:$J$4000,10,FALSE)))</f>
        <v/>
      </c>
    </row>
    <row r="102" spans="1:11" ht="20.25" customHeight="1" x14ac:dyDescent="0.2">
      <c r="A102" s="65" t="str">
        <f>'Tabla de equipos'!B89</f>
        <v>Escáner monofuncional de 1- 39 ppm</v>
      </c>
      <c r="B102" s="99" t="str">
        <f>VLOOKUP(A102,'Tabla de equipos'!$B$3:$D$107,3,FALSE)</f>
        <v>Reprografía</v>
      </c>
      <c r="C102" s="66">
        <f>SUMIF('Unidades Liquidadas'!A:A,A102,'Unidades Liquidadas'!D:D)</f>
        <v>0</v>
      </c>
      <c r="D102" s="66">
        <f>SUMIF(Exceptuaciones!A:A,A102,Exceptuaciones!G:G)</f>
        <v>0</v>
      </c>
      <c r="E102" s="66">
        <f t="shared" si="6"/>
        <v>0</v>
      </c>
      <c r="F102" s="67">
        <f>IF(ISBLANK(A102),,VLOOKUP(A102,'Tabla de equipos'!$B$3:$K$107,10,FALSE))</f>
        <v>4.5</v>
      </c>
      <c r="G102" s="67">
        <f>IF(ISBLANK(A102),,E102*VLOOKUP(A102,'Tabla de equipos'!$B$3:$K$107,7,FALSE))</f>
        <v>0</v>
      </c>
      <c r="H102" s="67">
        <f>IF(ISBLANK(A102),,E102*VLOOKUP(A102,'Tabla de equipos'!$B$3:$K$107,8,FALSE))</f>
        <v>0</v>
      </c>
      <c r="I102" s="67">
        <f>IF(ISBLANK(A102),,E102*VLOOKUP(A102,'Tabla de equipos'!$B$3:$K$107,9,FALSE))</f>
        <v>0</v>
      </c>
      <c r="J102" s="67">
        <f t="shared" si="7"/>
        <v>0</v>
      </c>
      <c r="K102" s="117" t="str">
        <f>IF(D102&gt;C102,"Error más unidades exceptuadas que vendidas",IF(IFERROR(VLOOKUP(A102,Exceptuaciones!$A$4:$J$4000,1,FALSE),"")="","",VLOOKUP(A102,Exceptuaciones!$A$4:$J$4000,10,FALSE)))</f>
        <v/>
      </c>
    </row>
    <row r="103" spans="1:11" ht="20.25" customHeight="1" x14ac:dyDescent="0.2">
      <c r="A103" s="65" t="str">
        <f>'Tabla de equipos'!B90</f>
        <v>Escaner de 13 a 39 páginas por minuto</v>
      </c>
      <c r="B103" s="99" t="str">
        <f>VLOOKUP(A103,'Tabla de equipos'!$B$3:$D$107,3,FALSE)</f>
        <v>Reprografía</v>
      </c>
      <c r="C103" s="66">
        <f>SUMIF('Unidades Liquidadas'!A:A,A103,'Unidades Liquidadas'!D:D)</f>
        <v>0</v>
      </c>
      <c r="D103" s="66">
        <f>SUMIF(Exceptuaciones!A:A,A103,Exceptuaciones!G:G)</f>
        <v>0</v>
      </c>
      <c r="E103" s="66">
        <f t="shared" si="6"/>
        <v>0</v>
      </c>
      <c r="F103" s="67">
        <f>IF(ISBLANK(A103),,VLOOKUP(A103,'Tabla de equipos'!$B$3:$K$107,10,FALSE))</f>
        <v>4.5</v>
      </c>
      <c r="G103" s="67">
        <f>IF(ISBLANK(A103),,E103*VLOOKUP(A103,'Tabla de equipos'!$B$3:$K$107,7,FALSE))</f>
        <v>0</v>
      </c>
      <c r="H103" s="67">
        <f>IF(ISBLANK(A103),,E103*VLOOKUP(A103,'Tabla de equipos'!$B$3:$K$107,8,FALSE))</f>
        <v>0</v>
      </c>
      <c r="I103" s="67">
        <f>IF(ISBLANK(A103),,E103*VLOOKUP(A103,'Tabla de equipos'!$B$3:$K$107,9,FALSE))</f>
        <v>0</v>
      </c>
      <c r="J103" s="67">
        <f t="shared" si="7"/>
        <v>0</v>
      </c>
      <c r="K103" s="117" t="str">
        <f>IF(D103&gt;C103,"Error más unidades exceptuadas que vendidas",IF(IFERROR(VLOOKUP(A103,Exceptuaciones!$A$4:$J$4000,1,FALSE),"")="","",VLOOKUP(A103,Exceptuaciones!$A$4:$J$4000,10,FALSE)))</f>
        <v/>
      </c>
    </row>
    <row r="104" spans="1:11" ht="20.25" customHeight="1" x14ac:dyDescent="0.2">
      <c r="A104" s="65" t="str">
        <f>'Tabla de equipos'!B91</f>
        <v>Escaner de 1 a 12 páginas por minuto</v>
      </c>
      <c r="B104" s="99" t="str">
        <f>VLOOKUP(A104,'Tabla de equipos'!$B$3:$D$107,3,FALSE)</f>
        <v>Reprografía</v>
      </c>
      <c r="C104" s="66">
        <f>SUMIF('Unidades Liquidadas'!A:A,A104,'Unidades Liquidadas'!D:D)</f>
        <v>0</v>
      </c>
      <c r="D104" s="66">
        <f>SUMIF(Exceptuaciones!A:A,A104,Exceptuaciones!G:G)</f>
        <v>0</v>
      </c>
      <c r="E104" s="66">
        <f t="shared" si="6"/>
        <v>0</v>
      </c>
      <c r="F104" s="67">
        <f>IF(ISBLANK(A104),,VLOOKUP(A104,'Tabla de equipos'!$B$3:$K$107,10,FALSE))</f>
        <v>4.5</v>
      </c>
      <c r="G104" s="67">
        <f>IF(ISBLANK(A104),,E104*VLOOKUP(A104,'Tabla de equipos'!$B$3:$K$107,7,FALSE))</f>
        <v>0</v>
      </c>
      <c r="H104" s="67">
        <f>IF(ISBLANK(A104),,E104*VLOOKUP(A104,'Tabla de equipos'!$B$3:$K$107,8,FALSE))</f>
        <v>0</v>
      </c>
      <c r="I104" s="67">
        <f>IF(ISBLANK(A104),,E104*VLOOKUP(A104,'Tabla de equipos'!$B$3:$K$107,9,FALSE))</f>
        <v>0</v>
      </c>
      <c r="J104" s="67">
        <f t="shared" si="7"/>
        <v>0</v>
      </c>
      <c r="K104" s="117" t="str">
        <f>IF(D104&gt;C104,"Error más unidades exceptuadas que vendidas",IF(IFERROR(VLOOKUP(A104,Exceptuaciones!$A$4:$J$4000,1,FALSE),"")="","",VLOOKUP(A104,Exceptuaciones!$A$4:$J$4000,10,FALSE)))</f>
        <v/>
      </c>
    </row>
    <row r="105" spans="1:11" ht="20.25" customHeight="1" x14ac:dyDescent="0.2">
      <c r="A105" s="65" t="str">
        <f>'Tabla de equipos'!B92</f>
        <v>Escaneres de mano</v>
      </c>
      <c r="B105" s="99" t="str">
        <f>VLOOKUP(A105,'Tabla de equipos'!$B$3:$D$107,3,FALSE)</f>
        <v>Reprografía</v>
      </c>
      <c r="C105" s="66">
        <f>SUMIF('Unidades Liquidadas'!A:A,A105,'Unidades Liquidadas'!D:D)</f>
        <v>0</v>
      </c>
      <c r="D105" s="66">
        <f>SUMIF(Exceptuaciones!A:A,A105,Exceptuaciones!G:G)</f>
        <v>0</v>
      </c>
      <c r="E105" s="66">
        <f t="shared" si="6"/>
        <v>0</v>
      </c>
      <c r="F105" s="67">
        <f>IF(ISBLANK(A105),,VLOOKUP(A105,'Tabla de equipos'!$B$3:$K$107,10,FALSE))</f>
        <v>4.5</v>
      </c>
      <c r="G105" s="67">
        <f>IF(ISBLANK(A105),,E105*VLOOKUP(A105,'Tabla de equipos'!$B$3:$K$107,7,FALSE))</f>
        <v>0</v>
      </c>
      <c r="H105" s="67">
        <f>IF(ISBLANK(A105),,E105*VLOOKUP(A105,'Tabla de equipos'!$B$3:$K$107,8,FALSE))</f>
        <v>0</v>
      </c>
      <c r="I105" s="67">
        <f>IF(ISBLANK(A105),,E105*VLOOKUP(A105,'Tabla de equipos'!$B$3:$K$107,9,FALSE))</f>
        <v>0</v>
      </c>
      <c r="J105" s="67">
        <f t="shared" si="7"/>
        <v>0</v>
      </c>
      <c r="K105" s="117" t="str">
        <f>IF(D105&gt;C105,"Error más unidades exceptuadas que vendidas",IF(IFERROR(VLOOKUP(A105,Exceptuaciones!$A$4:$J$4000,1,FALSE),"")="","",VLOOKUP(A105,Exceptuaciones!$A$4:$J$4000,10,FALSE)))</f>
        <v/>
      </c>
    </row>
    <row r="106" spans="1:11" ht="20.25" customHeight="1" x14ac:dyDescent="0.2">
      <c r="A106" s="65" t="str">
        <f>'Tabla de equipos'!B93</f>
        <v>Máquina de fax con escaner</v>
      </c>
      <c r="B106" s="99" t="str">
        <f>VLOOKUP(A106,'Tabla de equipos'!$B$3:$D$107,3,FALSE)</f>
        <v>Reprografía</v>
      </c>
      <c r="C106" s="66">
        <f>SUMIF('Unidades Liquidadas'!A:A,A106,'Unidades Liquidadas'!D:D)</f>
        <v>0</v>
      </c>
      <c r="D106" s="66">
        <f>SUMIF(Exceptuaciones!A:A,A106,Exceptuaciones!G:G)</f>
        <v>0</v>
      </c>
      <c r="E106" s="66">
        <f t="shared" si="6"/>
        <v>0</v>
      </c>
      <c r="F106" s="67">
        <f>IF(ISBLANK(A106),,VLOOKUP(A106,'Tabla de equipos'!$B$3:$K$107,10,FALSE))</f>
        <v>5.25</v>
      </c>
      <c r="G106" s="67">
        <f>IF(ISBLANK(A106),,E106*VLOOKUP(A106,'Tabla de equipos'!$B$3:$K$107,7,FALSE))</f>
        <v>0</v>
      </c>
      <c r="H106" s="67">
        <f>IF(ISBLANK(A106),,E106*VLOOKUP(A106,'Tabla de equipos'!$B$3:$K$107,8,FALSE))</f>
        <v>0</v>
      </c>
      <c r="I106" s="67">
        <f>IF(ISBLANK(A106),,E106*VLOOKUP(A106,'Tabla de equipos'!$B$3:$K$107,9,FALSE))</f>
        <v>0</v>
      </c>
      <c r="J106" s="67">
        <f t="shared" si="7"/>
        <v>0</v>
      </c>
      <c r="K106" s="117" t="str">
        <f>IF(D106&gt;C106,"Error más unidades exceptuadas que vendidas",IF(IFERROR(VLOOKUP(A106,Exceptuaciones!$A$4:$J$4000,1,FALSE),"")="","",VLOOKUP(A106,Exceptuaciones!$A$4:$J$4000,10,FALSE)))</f>
        <v/>
      </c>
    </row>
    <row r="107" spans="1:11" ht="20.25" customHeight="1" x14ac:dyDescent="0.2">
      <c r="A107" s="65" t="str">
        <f>'Tabla de equipos'!B94</f>
        <v>Máquina de fax con impresión</v>
      </c>
      <c r="B107" s="99" t="str">
        <f>VLOOKUP(A107,'Tabla de equipos'!$B$3:$D$107,3,FALSE)</f>
        <v>Reprografía</v>
      </c>
      <c r="C107" s="66">
        <f>SUMIF('Unidades Liquidadas'!A:A,A107,'Unidades Liquidadas'!D:D)</f>
        <v>0</v>
      </c>
      <c r="D107" s="66">
        <f>SUMIF(Exceptuaciones!A:A,A107,Exceptuaciones!G:G)</f>
        <v>0</v>
      </c>
      <c r="E107" s="66">
        <f t="shared" si="6"/>
        <v>0</v>
      </c>
      <c r="F107" s="67">
        <f>IF(ISBLANK(A107),,VLOOKUP(A107,'Tabla de equipos'!$B$3:$K$107,10,FALSE))</f>
        <v>5.25</v>
      </c>
      <c r="G107" s="67">
        <f>IF(ISBLANK(A107),,E107*VLOOKUP(A107,'Tabla de equipos'!$B$3:$K$107,7,FALSE))</f>
        <v>0</v>
      </c>
      <c r="H107" s="67">
        <f>IF(ISBLANK(A107),,E107*VLOOKUP(A107,'Tabla de equipos'!$B$3:$K$107,8,FALSE))</f>
        <v>0</v>
      </c>
      <c r="I107" s="67">
        <f>IF(ISBLANK(A107),,E107*VLOOKUP(A107,'Tabla de equipos'!$B$3:$K$107,9,FALSE))</f>
        <v>0</v>
      </c>
      <c r="J107" s="67">
        <f t="shared" si="7"/>
        <v>0</v>
      </c>
      <c r="K107" s="117" t="str">
        <f>IF(D107&gt;C107,"Error más unidades exceptuadas que vendidas",IF(IFERROR(VLOOKUP(A107,Exceptuaciones!$A$4:$J$4000,1,FALSE),"")="","",VLOOKUP(A107,Exceptuaciones!$A$4:$J$4000,10,FALSE)))</f>
        <v/>
      </c>
    </row>
    <row r="108" spans="1:11" ht="20.25" customHeight="1" x14ac:dyDescent="0.2">
      <c r="A108" s="65" t="str">
        <f>'Tabla de equipos'!B95</f>
        <v>Impresora monofuncional 1 - 39 ppm</v>
      </c>
      <c r="B108" s="99" t="str">
        <f>VLOOKUP(A108,'Tabla de equipos'!$B$3:$D$107,3,FALSE)</f>
        <v>Reprografía</v>
      </c>
      <c r="C108" s="66">
        <f>SUMIF('Unidades Liquidadas'!A:A,A108,'Unidades Liquidadas'!D:D)</f>
        <v>0</v>
      </c>
      <c r="D108" s="66">
        <f>SUMIF(Exceptuaciones!A:A,A108,Exceptuaciones!G:G)</f>
        <v>0</v>
      </c>
      <c r="E108" s="66">
        <f t="shared" si="6"/>
        <v>0</v>
      </c>
      <c r="F108" s="67">
        <f>IF(ISBLANK(A108),,VLOOKUP(A108,'Tabla de equipos'!$B$3:$K$107,10,FALSE))</f>
        <v>4.5</v>
      </c>
      <c r="G108" s="67">
        <f>IF(ISBLANK(A108),,E108*VLOOKUP(A108,'Tabla de equipos'!$B$3:$K$107,7,FALSE))</f>
        <v>0</v>
      </c>
      <c r="H108" s="67">
        <f>IF(ISBLANK(A108),,E108*VLOOKUP(A108,'Tabla de equipos'!$B$3:$K$107,8,FALSE))</f>
        <v>0</v>
      </c>
      <c r="I108" s="67">
        <f>IF(ISBLANK(A108),,E108*VLOOKUP(A108,'Tabla de equipos'!$B$3:$K$107,9,FALSE))</f>
        <v>0</v>
      </c>
      <c r="J108" s="67">
        <f t="shared" si="7"/>
        <v>0</v>
      </c>
      <c r="K108" s="117" t="str">
        <f>IF(D108&gt;C108,"Error más unidades exceptuadas que vendidas",IF(IFERROR(VLOOKUP(A108,Exceptuaciones!$A$4:$J$4000,1,FALSE),"")="","",VLOOKUP(A108,Exceptuaciones!$A$4:$J$4000,10,FALSE)))</f>
        <v/>
      </c>
    </row>
    <row r="109" spans="1:11" ht="20.25" customHeight="1" x14ac:dyDescent="0.2">
      <c r="A109" s="65" t="str">
        <f>'Tabla de equipos'!B96</f>
        <v>Impresoras tinta</v>
      </c>
      <c r="B109" s="99" t="str">
        <f>VLOOKUP(A109,'Tabla de equipos'!$B$3:$D$107,3,FALSE)</f>
        <v>Reprografía</v>
      </c>
      <c r="C109" s="66">
        <f>SUMIF('Unidades Liquidadas'!A:A,A109,'Unidades Liquidadas'!D:D)</f>
        <v>0</v>
      </c>
      <c r="D109" s="66">
        <f>SUMIF(Exceptuaciones!A:A,A109,Exceptuaciones!G:G)</f>
        <v>0</v>
      </c>
      <c r="E109" s="66">
        <f t="shared" si="6"/>
        <v>0</v>
      </c>
      <c r="F109" s="67">
        <f>IF(ISBLANK(A109),,VLOOKUP(A109,'Tabla de equipos'!$B$3:$K$107,10,FALSE))</f>
        <v>4.5</v>
      </c>
      <c r="G109" s="67">
        <f>IF(ISBLANK(A109),,E109*VLOOKUP(A109,'Tabla de equipos'!$B$3:$K$107,7,FALSE))</f>
        <v>0</v>
      </c>
      <c r="H109" s="67">
        <f>IF(ISBLANK(A109),,E109*VLOOKUP(A109,'Tabla de equipos'!$B$3:$K$107,8,FALSE))</f>
        <v>0</v>
      </c>
      <c r="I109" s="67">
        <f>IF(ISBLANK(A109),,E109*VLOOKUP(A109,'Tabla de equipos'!$B$3:$K$107,9,FALSE))</f>
        <v>0</v>
      </c>
      <c r="J109" s="67">
        <f t="shared" si="7"/>
        <v>0</v>
      </c>
      <c r="K109" s="117" t="str">
        <f>IF(D109&gt;C109,"Error más unidades exceptuadas que vendidas",IF(IFERROR(VLOOKUP(A109,Exceptuaciones!$A$4:$J$4000,1,FALSE),"")="","",VLOOKUP(A109,Exceptuaciones!$A$4:$J$4000,10,FALSE)))</f>
        <v/>
      </c>
    </row>
    <row r="110" spans="1:11" ht="20.25" customHeight="1" x14ac:dyDescent="0.2">
      <c r="A110" s="65" t="str">
        <f>'Tabla de equipos'!B97</f>
        <v>Impresoras laser</v>
      </c>
      <c r="B110" s="99" t="str">
        <f>VLOOKUP(A110,'Tabla de equipos'!$B$3:$D$107,3,FALSE)</f>
        <v>Reprografía</v>
      </c>
      <c r="C110" s="66">
        <f>SUMIF('Unidades Liquidadas'!A:A,A110,'Unidades Liquidadas'!D:D)</f>
        <v>0</v>
      </c>
      <c r="D110" s="66">
        <f>SUMIF(Exceptuaciones!A:A,A110,Exceptuaciones!G:G)</f>
        <v>0</v>
      </c>
      <c r="E110" s="66">
        <f t="shared" si="6"/>
        <v>0</v>
      </c>
      <c r="F110" s="67">
        <f>IF(ISBLANK(A110),,VLOOKUP(A110,'Tabla de equipos'!$B$3:$K$107,10,FALSE))</f>
        <v>4.5</v>
      </c>
      <c r="G110" s="67">
        <f>IF(ISBLANK(A110),,E110*VLOOKUP(A110,'Tabla de equipos'!$B$3:$K$107,7,FALSE))</f>
        <v>0</v>
      </c>
      <c r="H110" s="67">
        <f>IF(ISBLANK(A110),,E110*VLOOKUP(A110,'Tabla de equipos'!$B$3:$K$107,8,FALSE))</f>
        <v>0</v>
      </c>
      <c r="I110" s="67">
        <f>IF(ISBLANK(A110),,E110*VLOOKUP(A110,'Tabla de equipos'!$B$3:$K$107,9,FALSE))</f>
        <v>0</v>
      </c>
      <c r="J110" s="67">
        <f t="shared" si="7"/>
        <v>0</v>
      </c>
      <c r="K110" s="117" t="str">
        <f>IF(D110&gt;C110,"Error más unidades exceptuadas que vendidas",IF(IFERROR(VLOOKUP(A110,Exceptuaciones!$A$4:$J$4000,1,FALSE),"")="","",VLOOKUP(A110,Exceptuaciones!$A$4:$J$4000,10,FALSE)))</f>
        <v/>
      </c>
    </row>
    <row r="111" spans="1:11" ht="20.25" customHeight="1" x14ac:dyDescent="0.2">
      <c r="A111" s="65" t="str">
        <f>'Tabla de equipos'!B98</f>
        <v>Multifuncionales de inyección para impresión, copia y escaneo</v>
      </c>
      <c r="B111" s="99" t="str">
        <f>VLOOKUP(A111,'Tabla de equipos'!$B$3:$D$107,3,FALSE)</f>
        <v>Reprografía</v>
      </c>
      <c r="C111" s="66">
        <f>SUMIF('Unidades Liquidadas'!A:A,A111,'Unidades Liquidadas'!D:D)</f>
        <v>0</v>
      </c>
      <c r="D111" s="66">
        <f>SUMIF(Exceptuaciones!A:A,A111,Exceptuaciones!G:G)</f>
        <v>0</v>
      </c>
      <c r="E111" s="66">
        <f t="shared" si="6"/>
        <v>0</v>
      </c>
      <c r="F111" s="67">
        <f>IF(ISBLANK(A111),,VLOOKUP(A111,'Tabla de equipos'!$B$3:$K$107,10,FALSE))</f>
        <v>5.25</v>
      </c>
      <c r="G111" s="67">
        <f>IF(ISBLANK(A111),,E111*VLOOKUP(A111,'Tabla de equipos'!$B$3:$K$107,7,FALSE))</f>
        <v>0</v>
      </c>
      <c r="H111" s="67">
        <f>IF(ISBLANK(A111),,E111*VLOOKUP(A111,'Tabla de equipos'!$B$3:$K$107,8,FALSE))</f>
        <v>0</v>
      </c>
      <c r="I111" s="67">
        <f>IF(ISBLANK(A111),,E111*VLOOKUP(A111,'Tabla de equipos'!$B$3:$K$107,9,FALSE))</f>
        <v>0</v>
      </c>
      <c r="J111" s="67">
        <f t="shared" si="7"/>
        <v>0</v>
      </c>
      <c r="K111" s="117" t="str">
        <f>IF(D111&gt;C111,"Error más unidades exceptuadas que vendidas",IF(IFERROR(VLOOKUP(A111,Exceptuaciones!$A$4:$J$4000,1,FALSE),"")="","",VLOOKUP(A111,Exceptuaciones!$A$4:$J$4000,10,FALSE)))</f>
        <v/>
      </c>
    </row>
    <row r="112" spans="1:11" ht="20.25" customHeight="1" x14ac:dyDescent="0.2">
      <c r="A112" s="65" t="str">
        <f>'Tabla de equipos'!B99</f>
        <v>Multifuncionales láser para impresión, copia y escaneo</v>
      </c>
      <c r="B112" s="99" t="str">
        <f>VLOOKUP(A112,'Tabla de equipos'!$B$3:$D$107,3,FALSE)</f>
        <v>Reprografía</v>
      </c>
      <c r="C112" s="66">
        <f>SUMIF('Unidades Liquidadas'!A:A,A112,'Unidades Liquidadas'!D:D)</f>
        <v>0</v>
      </c>
      <c r="D112" s="66">
        <f>SUMIF(Exceptuaciones!A:A,A112,Exceptuaciones!G:G)</f>
        <v>0</v>
      </c>
      <c r="E112" s="66">
        <f t="shared" si="6"/>
        <v>0</v>
      </c>
      <c r="F112" s="67">
        <f>IF(ISBLANK(A112),,VLOOKUP(A112,'Tabla de equipos'!$B$3:$K$107,10,FALSE))</f>
        <v>5.25</v>
      </c>
      <c r="G112" s="67">
        <f>IF(ISBLANK(A112),,E112*VLOOKUP(A112,'Tabla de equipos'!$B$3:$K$107,7,FALSE))</f>
        <v>0</v>
      </c>
      <c r="H112" s="67">
        <f>IF(ISBLANK(A112),,E112*VLOOKUP(A112,'Tabla de equipos'!$B$3:$K$107,8,FALSE))</f>
        <v>0</v>
      </c>
      <c r="I112" s="67">
        <f>IF(ISBLANK(A112),,E112*VLOOKUP(A112,'Tabla de equipos'!$B$3:$K$107,9,FALSE))</f>
        <v>0</v>
      </c>
      <c r="J112" s="67">
        <f t="shared" si="7"/>
        <v>0</v>
      </c>
      <c r="K112" s="117" t="str">
        <f>IF(D112&gt;C112,"Error más unidades exceptuadas que vendidas",IF(IFERROR(VLOOKUP(A112,Exceptuaciones!$A$4:$J$4000,1,FALSE),"")="","",VLOOKUP(A112,Exceptuaciones!$A$4:$J$4000,10,FALSE)))</f>
        <v/>
      </c>
    </row>
    <row r="113" spans="1:21" ht="20.25" customHeight="1" x14ac:dyDescent="0.2">
      <c r="A113" s="65" t="str">
        <f>'Tabla de equipos'!B100</f>
        <v>Multifuncional de 1-9 páginas por mínuto tinta</v>
      </c>
      <c r="B113" s="99" t="str">
        <f>VLOOKUP(A113,'Tabla de equipos'!$B$3:$D$107,3,FALSE)</f>
        <v>Reprografía</v>
      </c>
      <c r="C113" s="66">
        <f>SUMIF('Unidades Liquidadas'!A:A,A113,'Unidades Liquidadas'!D:D)</f>
        <v>0</v>
      </c>
      <c r="D113" s="66">
        <f>SUMIF(Exceptuaciones!A:A,A113,Exceptuaciones!G:G)</f>
        <v>0</v>
      </c>
      <c r="E113" s="66">
        <f t="shared" si="6"/>
        <v>0</v>
      </c>
      <c r="F113" s="67">
        <f>IF(ISBLANK(A113),,VLOOKUP(A113,'Tabla de equipos'!$B$3:$K$107,10,FALSE))</f>
        <v>5.25</v>
      </c>
      <c r="G113" s="67">
        <f>IF(ISBLANK(A113),,E113*VLOOKUP(A113,'Tabla de equipos'!$B$3:$K$107,7,FALSE))</f>
        <v>0</v>
      </c>
      <c r="H113" s="67">
        <f>IF(ISBLANK(A113),,E113*VLOOKUP(A113,'Tabla de equipos'!$B$3:$K$107,8,FALSE))</f>
        <v>0</v>
      </c>
      <c r="I113" s="67">
        <f>IF(ISBLANK(A113),,E113*VLOOKUP(A113,'Tabla de equipos'!$B$3:$K$107,9,FALSE))</f>
        <v>0</v>
      </c>
      <c r="J113" s="67">
        <f t="shared" si="7"/>
        <v>0</v>
      </c>
      <c r="K113" s="117" t="str">
        <f>IF(D113&gt;C113,"Error más unidades exceptuadas que vendidas",IF(IFERROR(VLOOKUP(A113,Exceptuaciones!$A$4:$J$4000,1,FALSE),"")="","",VLOOKUP(A113,Exceptuaciones!$A$4:$J$4000,10,FALSE)))</f>
        <v/>
      </c>
    </row>
    <row r="114" spans="1:21" ht="20.25" customHeight="1" x14ac:dyDescent="0.2">
      <c r="A114" s="65" t="str">
        <f>'Tabla de equipos'!B101</f>
        <v>Multifuncional de  1-9 páginas por mínuto laser</v>
      </c>
      <c r="B114" s="99" t="str">
        <f>VLOOKUP(A114,'Tabla de equipos'!$B$3:$D$107,3,FALSE)</f>
        <v>Reprografía</v>
      </c>
      <c r="C114" s="66">
        <f>SUMIF('Unidades Liquidadas'!A:A,A114,'Unidades Liquidadas'!D:D)</f>
        <v>0</v>
      </c>
      <c r="D114" s="66">
        <f>SUMIF(Exceptuaciones!A:A,A114,Exceptuaciones!G:G)</f>
        <v>0</v>
      </c>
      <c r="E114" s="66">
        <f t="shared" si="6"/>
        <v>0</v>
      </c>
      <c r="F114" s="67">
        <f>IF(ISBLANK(A114),,VLOOKUP(A114,'Tabla de equipos'!$B$3:$K$107,10,FALSE))</f>
        <v>5.25</v>
      </c>
      <c r="G114" s="67">
        <f>IF(ISBLANK(A114),,E114*VLOOKUP(A114,'Tabla de equipos'!$B$3:$K$107,7,FALSE))</f>
        <v>0</v>
      </c>
      <c r="H114" s="67">
        <f>IF(ISBLANK(A114),,E114*VLOOKUP(A114,'Tabla de equipos'!$B$3:$K$107,8,FALSE))</f>
        <v>0</v>
      </c>
      <c r="I114" s="67">
        <f>IF(ISBLANK(A114),,E114*VLOOKUP(A114,'Tabla de equipos'!$B$3:$K$107,9,FALSE))</f>
        <v>0</v>
      </c>
      <c r="J114" s="67">
        <f t="shared" si="7"/>
        <v>0</v>
      </c>
      <c r="K114" s="117" t="str">
        <f>IF(D114&gt;C114,"Error más unidades exceptuadas que vendidas",IF(IFERROR(VLOOKUP(A114,Exceptuaciones!$A$4:$J$4000,1,FALSE),"")="","",VLOOKUP(A114,Exceptuaciones!$A$4:$J$4000,10,FALSE)))</f>
        <v/>
      </c>
    </row>
    <row r="115" spans="1:21" ht="20.25" customHeight="1" x14ac:dyDescent="0.2">
      <c r="A115" s="65" t="str">
        <f>'Tabla de equipos'!B102</f>
        <v>Multifuncional de 10 -19 páginas por mínuto tinta</v>
      </c>
      <c r="B115" s="99" t="str">
        <f>VLOOKUP(A115,'Tabla de equipos'!$B$3:$D$107,3,FALSE)</f>
        <v>Reprografía</v>
      </c>
      <c r="C115" s="66">
        <f>SUMIF('Unidades Liquidadas'!A:A,A115,'Unidades Liquidadas'!D:D)</f>
        <v>0</v>
      </c>
      <c r="D115" s="66">
        <f>SUMIF(Exceptuaciones!A:A,A115,Exceptuaciones!G:G)</f>
        <v>0</v>
      </c>
      <c r="E115" s="66">
        <f t="shared" si="6"/>
        <v>0</v>
      </c>
      <c r="F115" s="67">
        <f>IF(ISBLANK(A115),,VLOOKUP(A115,'Tabla de equipos'!$B$3:$K$107,10,FALSE))</f>
        <v>5.25</v>
      </c>
      <c r="G115" s="67">
        <f>IF(ISBLANK(A115),,E115*VLOOKUP(A115,'Tabla de equipos'!$B$3:$K$107,7,FALSE))</f>
        <v>0</v>
      </c>
      <c r="H115" s="67">
        <f>IF(ISBLANK(A115),,E115*VLOOKUP(A115,'Tabla de equipos'!$B$3:$K$107,8,FALSE))</f>
        <v>0</v>
      </c>
      <c r="I115" s="67">
        <f>IF(ISBLANK(A115),,E115*VLOOKUP(A115,'Tabla de equipos'!$B$3:$K$107,9,FALSE))</f>
        <v>0</v>
      </c>
      <c r="J115" s="67">
        <f t="shared" si="7"/>
        <v>0</v>
      </c>
      <c r="K115" s="117" t="str">
        <f>IF(D115&gt;C115,"Error más unidades exceptuadas que vendidas",IF(IFERROR(VLOOKUP(A115,Exceptuaciones!$A$4:$J$4000,1,FALSE),"")="","",VLOOKUP(A115,Exceptuaciones!$A$4:$J$4000,10,FALSE)))</f>
        <v/>
      </c>
    </row>
    <row r="116" spans="1:21" ht="20.25" customHeight="1" x14ac:dyDescent="0.2">
      <c r="A116" s="65" t="str">
        <f>'Tabla de equipos'!B103</f>
        <v>Multifuncional de 10 -19 páginas por mínuto laser</v>
      </c>
      <c r="B116" s="99" t="str">
        <f>VLOOKUP(A116,'Tabla de equipos'!$B$3:$D$107,3,FALSE)</f>
        <v>Reprografía</v>
      </c>
      <c r="C116" s="66">
        <f>SUMIF('Unidades Liquidadas'!A:A,A116,'Unidades Liquidadas'!D:D)</f>
        <v>0</v>
      </c>
      <c r="D116" s="66">
        <f>SUMIF(Exceptuaciones!A:A,A116,Exceptuaciones!G:G)</f>
        <v>0</v>
      </c>
      <c r="E116" s="66">
        <f t="shared" si="6"/>
        <v>0</v>
      </c>
      <c r="F116" s="67">
        <f>IF(ISBLANK(A116),,VLOOKUP(A116,'Tabla de equipos'!$B$3:$K$107,10,FALSE))</f>
        <v>5.25</v>
      </c>
      <c r="G116" s="67">
        <f>IF(ISBLANK(A116),,E116*VLOOKUP(A116,'Tabla de equipos'!$B$3:$K$107,7,FALSE))</f>
        <v>0</v>
      </c>
      <c r="H116" s="67">
        <f>IF(ISBLANK(A116),,E116*VLOOKUP(A116,'Tabla de equipos'!$B$3:$K$107,8,FALSE))</f>
        <v>0</v>
      </c>
      <c r="I116" s="67">
        <f>IF(ISBLANK(A116),,E116*VLOOKUP(A116,'Tabla de equipos'!$B$3:$K$107,9,FALSE))</f>
        <v>0</v>
      </c>
      <c r="J116" s="67">
        <f t="shared" si="7"/>
        <v>0</v>
      </c>
      <c r="K116" s="117" t="str">
        <f>IF(D116&gt;C116,"Error más unidades exceptuadas que vendidas",IF(IFERROR(VLOOKUP(A116,Exceptuaciones!$A$4:$J$4000,1,FALSE),"")="","",VLOOKUP(A116,Exceptuaciones!$A$4:$J$4000,10,FALSE)))</f>
        <v/>
      </c>
    </row>
    <row r="117" spans="1:21" ht="20.25" customHeight="1" x14ac:dyDescent="0.2">
      <c r="A117" s="65" t="str">
        <f>'Tabla de equipos'!B104</f>
        <v>Multifuncional 20 -39 páginas por mínuto tinta</v>
      </c>
      <c r="B117" s="99" t="str">
        <f>VLOOKUP(A117,'Tabla de equipos'!$B$3:$D$107,3,FALSE)</f>
        <v>Reprografía</v>
      </c>
      <c r="C117" s="66">
        <f>SUMIF('Unidades Liquidadas'!A:A,A117,'Unidades Liquidadas'!D:D)</f>
        <v>0</v>
      </c>
      <c r="D117" s="66">
        <f>SUMIF(Exceptuaciones!A:A,A117,Exceptuaciones!G:G)</f>
        <v>0</v>
      </c>
      <c r="E117" s="66">
        <f>IF(C117-D117&lt;0,"ERROR: Más unidades exceptuadas que las declaradas",C117-D117)</f>
        <v>0</v>
      </c>
      <c r="F117" s="67">
        <f>IF(ISBLANK(A117),,VLOOKUP(A117,'Tabla de equipos'!$B$3:$K$107,10,FALSE))</f>
        <v>5.25</v>
      </c>
      <c r="G117" s="67">
        <f>IF(ISBLANK(A117),,E117*VLOOKUP(A117,'Tabla de equipos'!$B$3:$K$107,7,FALSE))</f>
        <v>0</v>
      </c>
      <c r="H117" s="67">
        <f>IF(ISBLANK(A117),,E117*VLOOKUP(A117,'Tabla de equipos'!$B$3:$K$107,8,FALSE))</f>
        <v>0</v>
      </c>
      <c r="I117" s="67">
        <f>IF(ISBLANK(A117),,E117*VLOOKUP(A117,'Tabla de equipos'!$B$3:$K$107,9,FALSE))</f>
        <v>0</v>
      </c>
      <c r="J117" s="67">
        <f>SUM(G117:I117)</f>
        <v>0</v>
      </c>
      <c r="K117" s="117" t="str">
        <f>IF(D117&gt;C117,"Error más unidades exceptuadas que vendidas",IF(IFERROR(VLOOKUP(A117,Exceptuaciones!$A$4:$J$4000,1,FALSE),"")="","",VLOOKUP(A117,Exceptuaciones!$A$4:$J$4000,10,FALSE)))</f>
        <v/>
      </c>
    </row>
    <row r="118" spans="1:21" ht="20.25" customHeight="1" x14ac:dyDescent="0.2">
      <c r="A118" s="65" t="str">
        <f>'Tabla de equipos'!B105</f>
        <v>Multifuncional 20-39  páginas por mínuto laser</v>
      </c>
      <c r="B118" s="99" t="str">
        <f>VLOOKUP(A118,'Tabla de equipos'!$B$3:$D$107,3,FALSE)</f>
        <v>Reprografía</v>
      </c>
      <c r="C118" s="66">
        <f>SUMIF('Unidades Liquidadas'!A:A,A118,'Unidades Liquidadas'!D:D)</f>
        <v>0</v>
      </c>
      <c r="D118" s="66">
        <f>SUMIF(Exceptuaciones!A:A,A118,Exceptuaciones!G:G)</f>
        <v>0</v>
      </c>
      <c r="E118" s="66">
        <f>IF(C118-D118&lt;0,"ERROR: Más unidades exceptuadas que las declaradas",C118-D118)</f>
        <v>0</v>
      </c>
      <c r="F118" s="67">
        <f>IF(ISBLANK(A118),,VLOOKUP(A118,'Tabla de equipos'!$B$3:$K$107,10,FALSE))</f>
        <v>5.25</v>
      </c>
      <c r="G118" s="67">
        <f>IF(ISBLANK(A118),,E118*VLOOKUP(A118,'Tabla de equipos'!$B$3:$K$107,7,FALSE))</f>
        <v>0</v>
      </c>
      <c r="H118" s="67">
        <f>IF(ISBLANK(A118),,E118*VLOOKUP(A118,'Tabla de equipos'!$B$3:$K$107,8,FALSE))</f>
        <v>0</v>
      </c>
      <c r="I118" s="67">
        <f>IF(ISBLANK(A118),,E118*VLOOKUP(A118,'Tabla de equipos'!$B$3:$K$107,9,FALSE))</f>
        <v>0</v>
      </c>
      <c r="J118" s="67">
        <f>SUM(G118:I118)</f>
        <v>0</v>
      </c>
      <c r="K118" s="117" t="str">
        <f>IF(D118&gt;C118,"Error más unidades exceptuadas que vendidas",IF(IFERROR(VLOOKUP(A118,Exceptuaciones!$A$4:$J$4000,1,FALSE),"")="","",VLOOKUP(A118,Exceptuaciones!$A$4:$J$4000,10,FALSE)))</f>
        <v/>
      </c>
    </row>
    <row r="119" spans="1:21" ht="20.25" customHeight="1" x14ac:dyDescent="0.2">
      <c r="A119" s="65" t="str">
        <f>'Tabla de equipos'!B106</f>
        <v>Multifuncional de más de 39 páginas por mínuto tinta</v>
      </c>
      <c r="B119" s="99" t="str">
        <f>VLOOKUP(A119,'Tabla de equipos'!$B$3:$D$107,3,FALSE)</f>
        <v>Reprografía</v>
      </c>
      <c r="C119" s="66">
        <f>SUMIF('Unidades Liquidadas'!A:A,A119,'Unidades Liquidadas'!D:D)</f>
        <v>0</v>
      </c>
      <c r="D119" s="66">
        <f>SUMIF(Exceptuaciones!A:A,A119,Exceptuaciones!G:G)</f>
        <v>0</v>
      </c>
      <c r="E119" s="66">
        <f>IF(C119-D119&lt;0,"ERROR: Más unidades exceptuadas que las declaradas",C119-D119)</f>
        <v>0</v>
      </c>
      <c r="F119" s="67">
        <f>IF(ISBLANK(A119),,VLOOKUP(A119,'Tabla de equipos'!$B$3:$K$107,10,FALSE))</f>
        <v>5.25</v>
      </c>
      <c r="G119" s="67">
        <f>IF(ISBLANK(A119),,E119*VLOOKUP(A119,'Tabla de equipos'!$B$3:$K$107,7,FALSE))</f>
        <v>0</v>
      </c>
      <c r="H119" s="67">
        <f>IF(ISBLANK(A119),,E119*VLOOKUP(A119,'Tabla de equipos'!$B$3:$K$107,8,FALSE))</f>
        <v>0</v>
      </c>
      <c r="I119" s="67">
        <f>IF(ISBLANK(A119),,E119*VLOOKUP(A119,'Tabla de equipos'!$B$3:$K$107,9,FALSE))</f>
        <v>0</v>
      </c>
      <c r="J119" s="67">
        <f>SUM(G119:I119)</f>
        <v>0</v>
      </c>
      <c r="K119" s="117" t="str">
        <f>IF(D119&gt;C119,"Error más unidades exceptuadas que vendidas",IF(IFERROR(VLOOKUP(A119,Exceptuaciones!$A$4:$J$4000,1,FALSE),"")="","",VLOOKUP(A119,Exceptuaciones!$A$4:$J$4000,10,FALSE)))</f>
        <v/>
      </c>
    </row>
    <row r="120" spans="1:21" s="14" customFormat="1" ht="42" customHeight="1" x14ac:dyDescent="0.2">
      <c r="A120" s="65" t="str">
        <f>'Tabla de equipos'!B107</f>
        <v>Multifuncional de más de 39 páginas por mínuto laser</v>
      </c>
      <c r="B120" s="99" t="str">
        <f>VLOOKUP(A120,'Tabla de equipos'!$B$3:$D$107,3,FALSE)</f>
        <v>Reprografía</v>
      </c>
      <c r="C120" s="66">
        <f>SUMIF('Unidades Liquidadas'!A:A,A120,'Unidades Liquidadas'!D:D)</f>
        <v>0</v>
      </c>
      <c r="D120" s="66">
        <f>SUMIF(Exceptuaciones!A:A,A120,Exceptuaciones!G:G)</f>
        <v>0</v>
      </c>
      <c r="E120" s="66">
        <f>IF(C120-D120&lt;0,"ERROR: Más unidades exceptuadas que las declaradas",C120-D120)</f>
        <v>0</v>
      </c>
      <c r="F120" s="67">
        <f>IF(ISBLANK(A120),,VLOOKUP(A120,'Tabla de equipos'!$B$3:$K$107,10,FALSE))</f>
        <v>5.25</v>
      </c>
      <c r="G120" s="67">
        <f>IF(ISBLANK(A120),,E120*VLOOKUP(A120,'Tabla de equipos'!$B$3:$K$107,7,FALSE))</f>
        <v>0</v>
      </c>
      <c r="H120" s="67">
        <f>IF(ISBLANK(A120),,E120*VLOOKUP(A120,'Tabla de equipos'!$B$3:$K$107,8,FALSE))</f>
        <v>0</v>
      </c>
      <c r="I120" s="67">
        <f>IF(ISBLANK(A120),,E120*VLOOKUP(A120,'Tabla de equipos'!$B$3:$K$107,9,FALSE))</f>
        <v>0</v>
      </c>
      <c r="J120" s="67">
        <f>SUM(G120:I120)</f>
        <v>0</v>
      </c>
      <c r="K120" s="117" t="str">
        <f>IF(D120&gt;C120,"Error más unidades exceptuadas que vendidas",IF(IFERROR(VLOOKUP(A120,Exceptuaciones!$A$4:$J$4000,1,FALSE),"")="","",VLOOKUP(A120,Exceptuaciones!$A$4:$J$4000,10,FALSE)))</f>
        <v/>
      </c>
      <c r="L120" s="3"/>
      <c r="M120" s="3"/>
      <c r="N120" s="3"/>
      <c r="O120" s="3"/>
      <c r="P120" s="3"/>
      <c r="Q120" s="3"/>
      <c r="R120" s="3"/>
      <c r="S120" s="3"/>
      <c r="T120" s="3"/>
      <c r="U120" s="3"/>
    </row>
    <row r="121" spans="1:21" s="14" customFormat="1" ht="42" customHeight="1" thickBot="1" x14ac:dyDescent="0.25">
      <c r="A121" s="79" t="s">
        <v>86</v>
      </c>
      <c r="B121" s="100"/>
      <c r="C121" s="80"/>
      <c r="D121" s="80"/>
      <c r="E121" s="96">
        <f>SUM(E16:E120)</f>
        <v>0</v>
      </c>
      <c r="F121" s="80"/>
      <c r="G121" s="81">
        <f>SUM(G16:G120)</f>
        <v>0</v>
      </c>
      <c r="H121" s="81">
        <f>SUM(H16:H120)</f>
        <v>0</v>
      </c>
      <c r="I121" s="82">
        <f>SUM(I16:I120)</f>
        <v>0</v>
      </c>
      <c r="J121" s="82">
        <f>SUM(J16:J120)</f>
        <v>0</v>
      </c>
      <c r="K121" s="72"/>
      <c r="L121" s="3"/>
      <c r="M121" s="3"/>
      <c r="N121" s="3"/>
      <c r="O121" s="3"/>
      <c r="P121" s="3"/>
      <c r="Q121" s="3"/>
      <c r="R121" s="3"/>
      <c r="S121" s="3"/>
      <c r="T121" s="3"/>
      <c r="U121" s="3"/>
    </row>
    <row r="122" spans="1:21" s="12" customFormat="1" ht="15.75" customHeight="1" thickTop="1" thickBot="1" x14ac:dyDescent="0.25">
      <c r="A122" s="76"/>
      <c r="B122" s="15"/>
      <c r="C122" s="3"/>
      <c r="D122" s="3"/>
      <c r="E122" s="3"/>
      <c r="F122" s="3"/>
      <c r="G122" s="3"/>
      <c r="H122" s="3"/>
      <c r="I122" s="3"/>
      <c r="J122" s="3"/>
      <c r="K122" s="72"/>
      <c r="L122" s="3"/>
      <c r="M122" s="3"/>
      <c r="N122" s="3"/>
      <c r="O122" s="3"/>
    </row>
    <row r="123" spans="1:21" s="12" customFormat="1" ht="18" customHeight="1" thickTop="1" x14ac:dyDescent="0.2">
      <c r="A123" s="107" t="s">
        <v>87</v>
      </c>
      <c r="B123" s="15"/>
      <c r="C123" s="3"/>
      <c r="D123" s="3"/>
      <c r="F123" s="3"/>
      <c r="G123" s="3"/>
      <c r="H123" s="3"/>
      <c r="I123" s="3"/>
      <c r="J123" s="3"/>
      <c r="K123" s="3"/>
      <c r="M123" s="3"/>
      <c r="N123" s="3"/>
      <c r="O123" s="3"/>
    </row>
    <row r="124" spans="1:21" ht="34.5" customHeight="1" thickBot="1" x14ac:dyDescent="0.25">
      <c r="A124" s="108" t="s">
        <v>88</v>
      </c>
      <c r="C124" s="38"/>
      <c r="D124" s="38"/>
      <c r="E124" s="38"/>
      <c r="F124" s="38"/>
      <c r="G124" s="38"/>
      <c r="H124" s="38"/>
      <c r="I124" s="38"/>
      <c r="J124" s="38"/>
      <c r="K124" s="38"/>
    </row>
    <row r="125" spans="1:21" ht="20.25" customHeight="1" thickBot="1" x14ac:dyDescent="0.25">
      <c r="A125" s="73">
        <f>SUM(G121:I121)</f>
        <v>0</v>
      </c>
      <c r="C125" s="186" t="s">
        <v>89</v>
      </c>
      <c r="D125" s="186"/>
      <c r="E125" s="186"/>
      <c r="F125" s="186"/>
      <c r="G125" s="186"/>
      <c r="H125" s="186"/>
      <c r="I125" s="186"/>
      <c r="J125" s="186"/>
      <c r="K125" s="186"/>
    </row>
    <row r="126" spans="1:21" ht="20.25" customHeight="1" thickTop="1" x14ac:dyDescent="0.2">
      <c r="C126" s="83"/>
      <c r="D126" s="83"/>
      <c r="E126" s="83"/>
      <c r="F126" s="83"/>
      <c r="G126" s="83"/>
      <c r="H126" s="83"/>
      <c r="I126" s="83"/>
      <c r="J126" s="83"/>
      <c r="K126" s="83"/>
      <c r="L126" s="38"/>
      <c r="M126" s="38"/>
    </row>
    <row r="127" spans="1:21" ht="20.25" customHeight="1" thickBot="1" x14ac:dyDescent="0.25">
      <c r="C127" s="84"/>
      <c r="D127" s="85" t="s">
        <v>90</v>
      </c>
      <c r="E127" s="86" t="s">
        <v>91</v>
      </c>
      <c r="F127" s="85" t="s">
        <v>92</v>
      </c>
      <c r="G127" s="85" t="s">
        <v>93</v>
      </c>
      <c r="H127" s="85" t="s">
        <v>94</v>
      </c>
      <c r="I127" s="85" t="s">
        <v>95</v>
      </c>
      <c r="J127" s="85" t="s">
        <v>96</v>
      </c>
      <c r="K127" s="85" t="s">
        <v>97</v>
      </c>
      <c r="L127" s="38"/>
      <c r="M127" s="38"/>
    </row>
    <row r="128" spans="1:21" ht="21.75" customHeight="1" x14ac:dyDescent="0.2">
      <c r="C128" s="87" t="s">
        <v>98</v>
      </c>
      <c r="D128" s="88"/>
      <c r="E128" s="88"/>
      <c r="F128" s="88"/>
      <c r="G128" s="88">
        <f>(1-12.5%)*I121</f>
        <v>0</v>
      </c>
      <c r="H128" s="88"/>
      <c r="I128" s="88"/>
      <c r="J128" s="88"/>
      <c r="K128" s="88">
        <f>12.5%*I121</f>
        <v>0</v>
      </c>
      <c r="L128" s="38"/>
      <c r="M128" s="38"/>
    </row>
    <row r="129" spans="1:15" ht="19.5" customHeight="1" x14ac:dyDescent="0.2">
      <c r="C129" s="89" t="s">
        <v>99</v>
      </c>
      <c r="D129" s="90">
        <f>27.5%*H121</f>
        <v>0</v>
      </c>
      <c r="E129" s="90">
        <f>27.5%*H121</f>
        <v>0</v>
      </c>
      <c r="F129" s="90"/>
      <c r="G129" s="90"/>
      <c r="H129" s="90"/>
      <c r="I129" s="90"/>
      <c r="J129" s="90">
        <f>45%*H121</f>
        <v>0</v>
      </c>
      <c r="K129" s="90"/>
      <c r="L129" s="38"/>
      <c r="M129" s="38"/>
    </row>
    <row r="130" spans="1:15" s="12" customFormat="1" ht="24" customHeight="1" x14ac:dyDescent="0.2">
      <c r="A130" s="16"/>
      <c r="B130" s="15"/>
      <c r="C130" s="91" t="s">
        <v>100</v>
      </c>
      <c r="D130" s="92"/>
      <c r="E130" s="92">
        <f>6.666667%*G121</f>
        <v>0</v>
      </c>
      <c r="F130" s="92">
        <f>26.666667%*G121</f>
        <v>0</v>
      </c>
      <c r="G130" s="92"/>
      <c r="H130" s="92">
        <f>17.3364%*G121</f>
        <v>0</v>
      </c>
      <c r="I130" s="92">
        <f>33.333333%*G121</f>
        <v>0</v>
      </c>
      <c r="J130" s="92">
        <f>14.6636%*G121</f>
        <v>0</v>
      </c>
      <c r="K130" s="92">
        <f>1.333333%*G121</f>
        <v>0</v>
      </c>
      <c r="L130" s="38"/>
      <c r="M130" s="3"/>
      <c r="N130" s="3"/>
      <c r="O130" s="3"/>
    </row>
    <row r="131" spans="1:15" s="18" customFormat="1" ht="21" customHeight="1" thickBot="1" x14ac:dyDescent="0.25">
      <c r="A131" s="16"/>
      <c r="B131" s="15"/>
      <c r="C131" s="93" t="s">
        <v>86</v>
      </c>
      <c r="D131" s="94">
        <f>SUM(D128:D130)</f>
        <v>0</v>
      </c>
      <c r="E131" s="94">
        <f t="shared" ref="E131:K131" si="8">SUM(E128:E130)</f>
        <v>0</v>
      </c>
      <c r="F131" s="94">
        <f t="shared" si="8"/>
        <v>0</v>
      </c>
      <c r="G131" s="94">
        <f t="shared" si="8"/>
        <v>0</v>
      </c>
      <c r="H131" s="94">
        <f t="shared" si="8"/>
        <v>0</v>
      </c>
      <c r="I131" s="94">
        <f t="shared" si="8"/>
        <v>0</v>
      </c>
      <c r="J131" s="94">
        <f t="shared" si="8"/>
        <v>0</v>
      </c>
      <c r="K131" s="94">
        <f t="shared" si="8"/>
        <v>0</v>
      </c>
    </row>
    <row r="132" spans="1:15" ht="19.5" customHeight="1" thickTop="1" x14ac:dyDescent="0.2">
      <c r="A132" s="12"/>
      <c r="B132" s="17"/>
      <c r="C132" s="17"/>
      <c r="D132" s="12"/>
      <c r="E132" s="18"/>
      <c r="F132" s="18"/>
      <c r="G132" s="18"/>
      <c r="H132" s="19"/>
      <c r="I132" s="18"/>
      <c r="J132" s="18"/>
      <c r="K132" s="18"/>
    </row>
    <row r="133" spans="1:15" ht="19.5" customHeight="1" x14ac:dyDescent="0.2">
      <c r="A133" s="18"/>
      <c r="B133" s="1"/>
      <c r="C133" s="1"/>
      <c r="D133" s="18"/>
      <c r="O133" s="38"/>
    </row>
    <row r="134" spans="1:15" s="2" customFormat="1" ht="19.5" customHeight="1" x14ac:dyDescent="0.2">
      <c r="A134" s="3"/>
      <c r="B134" s="15"/>
      <c r="C134" s="15"/>
      <c r="D134" s="3"/>
      <c r="E134" s="3"/>
      <c r="F134" s="3"/>
      <c r="G134" s="3"/>
      <c r="H134" s="20"/>
      <c r="I134" s="3"/>
      <c r="J134" s="3"/>
      <c r="K134" s="3"/>
    </row>
    <row r="135" spans="1:15" ht="18.75" customHeight="1" x14ac:dyDescent="0.2">
      <c r="E135" s="2"/>
      <c r="F135" s="2"/>
      <c r="G135" s="2"/>
      <c r="H135" s="21"/>
      <c r="I135" s="2"/>
      <c r="J135" s="2"/>
      <c r="K135" s="2"/>
    </row>
    <row r="136" spans="1:15" ht="18.75" customHeight="1" x14ac:dyDescent="0.2">
      <c r="A136" s="2"/>
      <c r="B136" s="1"/>
      <c r="C136" s="1"/>
      <c r="D136" s="2"/>
    </row>
  </sheetData>
  <sheetProtection algorithmName="SHA-512" hashValue="ZHz0rv2R+x67+m0MGcccIUQYLXwZHLqI6kZOmvVOphzx0CWgVuPl2v1aO3BqomBiT7uy/2hcD4b9u1T+8zhNQQ==" saltValue="4HKGBmX7IPUPWWdcqbm9RA==" spinCount="100000" sheet="1" selectLockedCells="1"/>
  <mergeCells count="29">
    <mergeCell ref="C125:K125"/>
    <mergeCell ref="G5:L5"/>
    <mergeCell ref="J4:L4"/>
    <mergeCell ref="I10:L10"/>
    <mergeCell ref="J7:L7"/>
    <mergeCell ref="J6:L6"/>
    <mergeCell ref="D9:L9"/>
    <mergeCell ref="C14:C15"/>
    <mergeCell ref="K14:K15"/>
    <mergeCell ref="G14:G15"/>
    <mergeCell ref="E14:E15"/>
    <mergeCell ref="J14:J15"/>
    <mergeCell ref="A13:K13"/>
    <mergeCell ref="B4:E4"/>
    <mergeCell ref="F4:H4"/>
    <mergeCell ref="F1:L1"/>
    <mergeCell ref="F14:F15"/>
    <mergeCell ref="A3:L3"/>
    <mergeCell ref="G6:H6"/>
    <mergeCell ref="G7:H7"/>
    <mergeCell ref="D14:D15"/>
    <mergeCell ref="B7:E7"/>
    <mergeCell ref="A14:A15"/>
    <mergeCell ref="I14:I15"/>
    <mergeCell ref="I11:L12"/>
    <mergeCell ref="B6:E6"/>
    <mergeCell ref="H14:H15"/>
    <mergeCell ref="D12:E12"/>
    <mergeCell ref="B14:B15"/>
  </mergeCells>
  <phoneticPr fontId="2" type="noConversion"/>
  <conditionalFormatting sqref="J4:L4">
    <cfRule type="expression" dxfId="17" priority="5" stopIfTrue="1">
      <formula>$T$5</formula>
    </cfRule>
  </conditionalFormatting>
  <conditionalFormatting sqref="B6">
    <cfRule type="expression" dxfId="16" priority="4" stopIfTrue="1">
      <formula>$T$6</formula>
    </cfRule>
  </conditionalFormatting>
  <conditionalFormatting sqref="J6:L6">
    <cfRule type="expression" dxfId="15" priority="3" stopIfTrue="1">
      <formula>$T$7</formula>
    </cfRule>
  </conditionalFormatting>
  <conditionalFormatting sqref="B7">
    <cfRule type="expression" dxfId="14" priority="2" stopIfTrue="1">
      <formula>$T$10</formula>
    </cfRule>
  </conditionalFormatting>
  <conditionalFormatting sqref="B4 F4">
    <cfRule type="expression" dxfId="13" priority="1" stopIfTrue="1">
      <formula>$T$6</formula>
    </cfRule>
  </conditionalFormatting>
  <printOptions horizontalCentered="1"/>
  <pageMargins left="0.23" right="0.16" top="0.25" bottom="0.16" header="0" footer="0"/>
  <pageSetup paperSize="8" scale="41" orientation="landscape" r:id="rId1"/>
  <headerFooter alignWithMargins="0"/>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7"/>
  <sheetViews>
    <sheetView zoomScaleNormal="100" workbookViewId="0"/>
  </sheetViews>
  <sheetFormatPr baseColWidth="10" defaultColWidth="11.42578125" defaultRowHeight="15.75" x14ac:dyDescent="0.25"/>
  <cols>
    <col min="1" max="1" width="9.140625" style="25" customWidth="1"/>
    <col min="2" max="2" width="43" style="25" customWidth="1"/>
    <col min="3" max="3" width="19.5703125" style="25" customWidth="1"/>
    <col min="4" max="4" width="14.42578125" style="25" customWidth="1"/>
    <col min="5" max="5" width="14.140625" style="71" hidden="1" customWidth="1"/>
    <col min="6" max="6" width="15.42578125" style="71" hidden="1" customWidth="1"/>
    <col min="7" max="7" width="15.85546875" style="71" hidden="1" customWidth="1"/>
    <col min="8" max="8" width="15.42578125" style="25" customWidth="1"/>
    <col min="9" max="9" width="14.140625" style="25" customWidth="1"/>
    <col min="10" max="10" width="13" style="25" customWidth="1"/>
    <col min="11" max="11" width="11.5703125" style="25" customWidth="1"/>
    <col min="12" max="16384" width="11.42578125" style="25"/>
  </cols>
  <sheetData>
    <row r="1" spans="1:11" ht="37.5" customHeight="1" thickTop="1" x14ac:dyDescent="0.25">
      <c r="A1" s="54" t="s">
        <v>101</v>
      </c>
      <c r="B1" s="55" t="s">
        <v>4</v>
      </c>
      <c r="C1" s="55" t="s">
        <v>102</v>
      </c>
      <c r="D1" s="55" t="s">
        <v>30</v>
      </c>
      <c r="E1" s="74" t="s">
        <v>103</v>
      </c>
      <c r="F1" s="74" t="s">
        <v>104</v>
      </c>
      <c r="G1" s="74" t="s">
        <v>105</v>
      </c>
      <c r="H1" s="55" t="s">
        <v>106</v>
      </c>
      <c r="I1" s="55" t="s">
        <v>107</v>
      </c>
      <c r="J1" s="55" t="s">
        <v>108</v>
      </c>
      <c r="K1" s="56" t="s">
        <v>86</v>
      </c>
    </row>
    <row r="2" spans="1:11" ht="18.75" x14ac:dyDescent="0.3">
      <c r="A2" s="57" t="s">
        <v>109</v>
      </c>
      <c r="B2" s="58"/>
      <c r="C2" s="59"/>
      <c r="D2" s="59"/>
      <c r="E2" s="119"/>
      <c r="F2" s="119"/>
      <c r="G2" s="119"/>
      <c r="H2" s="75"/>
      <c r="I2" s="75"/>
      <c r="J2" s="75"/>
      <c r="K2" s="60"/>
    </row>
    <row r="3" spans="1:11" x14ac:dyDescent="0.25">
      <c r="A3" s="61" t="s">
        <v>110</v>
      </c>
      <c r="B3" s="62" t="s">
        <v>111</v>
      </c>
      <c r="C3" s="62" t="s">
        <v>112</v>
      </c>
      <c r="D3" s="62" t="s">
        <v>107</v>
      </c>
      <c r="E3" s="120">
        <v>0</v>
      </c>
      <c r="F3" s="120">
        <v>1</v>
      </c>
      <c r="G3" s="120">
        <v>0</v>
      </c>
      <c r="H3" s="78">
        <f>E3*K3</f>
        <v>0</v>
      </c>
      <c r="I3" s="78">
        <f>F3*K3</f>
        <v>0</v>
      </c>
      <c r="J3" s="78">
        <f>G3*K3</f>
        <v>0</v>
      </c>
      <c r="K3" s="63">
        <v>0</v>
      </c>
    </row>
    <row r="4" spans="1:11" x14ac:dyDescent="0.25">
      <c r="A4" s="61" t="s">
        <v>113</v>
      </c>
      <c r="B4" s="62" t="s">
        <v>114</v>
      </c>
      <c r="C4" s="62" t="s">
        <v>114</v>
      </c>
      <c r="D4" s="62" t="s">
        <v>107</v>
      </c>
      <c r="E4" s="120">
        <v>0</v>
      </c>
      <c r="F4" s="120">
        <v>1</v>
      </c>
      <c r="G4" s="120">
        <v>0</v>
      </c>
      <c r="H4" s="78">
        <f t="shared" ref="H4:H70" si="0">E4*K4</f>
        <v>0</v>
      </c>
      <c r="I4" s="78">
        <f t="shared" ref="I4:I70" si="1">F4*K4</f>
        <v>0.08</v>
      </c>
      <c r="J4" s="78">
        <f t="shared" ref="J4:J70" si="2">G4*K4</f>
        <v>0</v>
      </c>
      <c r="K4" s="63">
        <v>0.08</v>
      </c>
    </row>
    <row r="5" spans="1:11" x14ac:dyDescent="0.25">
      <c r="A5" s="61" t="s">
        <v>115</v>
      </c>
      <c r="B5" s="62" t="s">
        <v>116</v>
      </c>
      <c r="C5" s="62" t="s">
        <v>117</v>
      </c>
      <c r="D5" s="62" t="s">
        <v>118</v>
      </c>
      <c r="E5" s="120">
        <v>0.19439999999999999</v>
      </c>
      <c r="F5" s="120">
        <v>0.77880000000000005</v>
      </c>
      <c r="G5" s="120">
        <v>2.6800000000000001E-2</v>
      </c>
      <c r="H5" s="78">
        <f t="shared" si="0"/>
        <v>1.5552E-2</v>
      </c>
      <c r="I5" s="78">
        <f t="shared" si="1"/>
        <v>6.2304000000000005E-2</v>
      </c>
      <c r="J5" s="78">
        <f t="shared" si="2"/>
        <v>2.1440000000000001E-3</v>
      </c>
      <c r="K5" s="63">
        <v>0.08</v>
      </c>
    </row>
    <row r="6" spans="1:11" x14ac:dyDescent="0.25">
      <c r="A6" s="61" t="s">
        <v>119</v>
      </c>
      <c r="B6" s="62" t="s">
        <v>120</v>
      </c>
      <c r="C6" s="62" t="s">
        <v>121</v>
      </c>
      <c r="D6" s="62" t="s">
        <v>118</v>
      </c>
      <c r="E6" s="120">
        <v>0.19439999999999999</v>
      </c>
      <c r="F6" s="120">
        <v>0.77880000000000005</v>
      </c>
      <c r="G6" s="120">
        <v>2.6800000000000001E-2</v>
      </c>
      <c r="H6" s="78">
        <f t="shared" si="0"/>
        <v>1.9439999999999999E-2</v>
      </c>
      <c r="I6" s="78">
        <f t="shared" si="1"/>
        <v>7.7880000000000005E-2</v>
      </c>
      <c r="J6" s="78">
        <f t="shared" si="2"/>
        <v>2.6800000000000001E-3</v>
      </c>
      <c r="K6" s="63">
        <v>0.1</v>
      </c>
    </row>
    <row r="7" spans="1:11" x14ac:dyDescent="0.25">
      <c r="A7" s="61" t="s">
        <v>122</v>
      </c>
      <c r="B7" s="62" t="s">
        <v>123</v>
      </c>
      <c r="C7" s="62" t="s">
        <v>124</v>
      </c>
      <c r="D7" s="62" t="s">
        <v>118</v>
      </c>
      <c r="E7" s="120">
        <v>0.08</v>
      </c>
      <c r="F7" s="120">
        <v>0.85</v>
      </c>
      <c r="G7" s="120">
        <v>7.0000000000000007E-2</v>
      </c>
      <c r="H7" s="78">
        <f t="shared" si="0"/>
        <v>1.9199999999999998E-2</v>
      </c>
      <c r="I7" s="78">
        <f t="shared" si="1"/>
        <v>0.20399999999999999</v>
      </c>
      <c r="J7" s="78">
        <f t="shared" si="2"/>
        <v>1.6800000000000002E-2</v>
      </c>
      <c r="K7" s="63">
        <v>0.24</v>
      </c>
    </row>
    <row r="8" spans="1:11" x14ac:dyDescent="0.25">
      <c r="A8" s="61" t="s">
        <v>125</v>
      </c>
      <c r="B8" s="62" t="s">
        <v>126</v>
      </c>
      <c r="C8" s="62" t="s">
        <v>127</v>
      </c>
      <c r="D8" s="62" t="s">
        <v>118</v>
      </c>
      <c r="E8" s="120">
        <v>0.08</v>
      </c>
      <c r="F8" s="120">
        <v>0.85</v>
      </c>
      <c r="G8" s="120">
        <v>7.0000000000000007E-2</v>
      </c>
      <c r="H8" s="78">
        <f t="shared" si="0"/>
        <v>1.9199999999999998E-2</v>
      </c>
      <c r="I8" s="78">
        <f t="shared" si="1"/>
        <v>0.20399999999999999</v>
      </c>
      <c r="J8" s="78">
        <f t="shared" si="2"/>
        <v>1.6800000000000002E-2</v>
      </c>
      <c r="K8" s="63">
        <v>0.24</v>
      </c>
    </row>
    <row r="9" spans="1:11" x14ac:dyDescent="0.25">
      <c r="A9" s="61" t="s">
        <v>128</v>
      </c>
      <c r="B9" s="62" t="s">
        <v>129</v>
      </c>
      <c r="C9" s="62" t="s">
        <v>130</v>
      </c>
      <c r="D9" s="62" t="s">
        <v>118</v>
      </c>
      <c r="E9" s="120">
        <v>0.08</v>
      </c>
      <c r="F9" s="120">
        <v>0.85</v>
      </c>
      <c r="G9" s="120">
        <v>7.0000000000000007E-2</v>
      </c>
      <c r="H9" s="78">
        <f t="shared" si="0"/>
        <v>1.9199999999999998E-2</v>
      </c>
      <c r="I9" s="78">
        <f t="shared" si="1"/>
        <v>0.20399999999999999</v>
      </c>
      <c r="J9" s="78">
        <f t="shared" si="2"/>
        <v>1.6800000000000002E-2</v>
      </c>
      <c r="K9" s="63">
        <v>0.24</v>
      </c>
    </row>
    <row r="10" spans="1:11" x14ac:dyDescent="0.25">
      <c r="A10" s="61" t="s">
        <v>131</v>
      </c>
      <c r="B10" s="62" t="s">
        <v>132</v>
      </c>
      <c r="C10" s="62" t="s">
        <v>133</v>
      </c>
      <c r="D10" s="62" t="s">
        <v>118</v>
      </c>
      <c r="E10" s="120">
        <v>0.08</v>
      </c>
      <c r="F10" s="120">
        <v>0.85</v>
      </c>
      <c r="G10" s="120">
        <v>7.0000000000000007E-2</v>
      </c>
      <c r="H10" s="78">
        <f t="shared" si="0"/>
        <v>1.9199999999999998E-2</v>
      </c>
      <c r="I10" s="78">
        <f t="shared" si="1"/>
        <v>0.20399999999999999</v>
      </c>
      <c r="J10" s="78">
        <f t="shared" si="2"/>
        <v>1.6800000000000002E-2</v>
      </c>
      <c r="K10" s="63">
        <v>0.24</v>
      </c>
    </row>
    <row r="11" spans="1:11" x14ac:dyDescent="0.25">
      <c r="A11" s="61" t="s">
        <v>134</v>
      </c>
      <c r="B11" s="62" t="s">
        <v>135</v>
      </c>
      <c r="C11" s="62" t="s">
        <v>136</v>
      </c>
      <c r="D11" s="62" t="s">
        <v>137</v>
      </c>
      <c r="E11" s="120">
        <v>1</v>
      </c>
      <c r="F11" s="120">
        <f>0%*K11</f>
        <v>0</v>
      </c>
      <c r="G11" s="120">
        <v>0</v>
      </c>
      <c r="H11" s="78">
        <f t="shared" si="0"/>
        <v>0</v>
      </c>
      <c r="I11" s="78">
        <f t="shared" si="1"/>
        <v>0</v>
      </c>
      <c r="J11" s="78">
        <f t="shared" si="2"/>
        <v>0</v>
      </c>
      <c r="K11" s="63">
        <v>0</v>
      </c>
    </row>
    <row r="12" spans="1:11" x14ac:dyDescent="0.25">
      <c r="A12" s="61" t="s">
        <v>138</v>
      </c>
      <c r="B12" s="62" t="s">
        <v>139</v>
      </c>
      <c r="C12" s="62" t="s">
        <v>140</v>
      </c>
      <c r="D12" s="62" t="s">
        <v>137</v>
      </c>
      <c r="E12" s="120">
        <v>1</v>
      </c>
      <c r="F12" s="120">
        <f>0%*K12</f>
        <v>0</v>
      </c>
      <c r="G12" s="120">
        <v>0</v>
      </c>
      <c r="H12" s="78">
        <f t="shared" si="0"/>
        <v>0</v>
      </c>
      <c r="I12" s="78">
        <f t="shared" si="1"/>
        <v>0</v>
      </c>
      <c r="J12" s="78">
        <f t="shared" si="2"/>
        <v>0</v>
      </c>
      <c r="K12" s="63">
        <v>0</v>
      </c>
    </row>
    <row r="13" spans="1:11" x14ac:dyDescent="0.25">
      <c r="A13" s="61" t="s">
        <v>141</v>
      </c>
      <c r="B13" s="62" t="s">
        <v>142</v>
      </c>
      <c r="C13" s="62" t="s">
        <v>143</v>
      </c>
      <c r="D13" s="62" t="s">
        <v>118</v>
      </c>
      <c r="E13" s="120">
        <v>0.89780000000000004</v>
      </c>
      <c r="F13" s="120">
        <v>7.5800000000000006E-2</v>
      </c>
      <c r="G13" s="120">
        <v>2.64E-2</v>
      </c>
      <c r="H13" s="78">
        <f t="shared" si="0"/>
        <v>0.18853800000000001</v>
      </c>
      <c r="I13" s="78">
        <f t="shared" si="1"/>
        <v>1.5918000000000002E-2</v>
      </c>
      <c r="J13" s="78">
        <f t="shared" si="2"/>
        <v>5.5439999999999994E-3</v>
      </c>
      <c r="K13" s="63">
        <v>0.21</v>
      </c>
    </row>
    <row r="14" spans="1:11" x14ac:dyDescent="0.25">
      <c r="A14" s="61" t="s">
        <v>144</v>
      </c>
      <c r="B14" s="62" t="s">
        <v>145</v>
      </c>
      <c r="C14" s="62" t="s">
        <v>146</v>
      </c>
      <c r="D14" s="62" t="s">
        <v>118</v>
      </c>
      <c r="E14" s="120">
        <v>0.89780000000000004</v>
      </c>
      <c r="F14" s="120">
        <v>7.5800000000000006E-2</v>
      </c>
      <c r="G14" s="120">
        <v>2.64E-2</v>
      </c>
      <c r="H14" s="78">
        <f t="shared" si="0"/>
        <v>0.25138400000000005</v>
      </c>
      <c r="I14" s="78">
        <f t="shared" si="1"/>
        <v>2.1224000000000003E-2</v>
      </c>
      <c r="J14" s="78">
        <f t="shared" si="2"/>
        <v>7.392000000000001E-3</v>
      </c>
      <c r="K14" s="63">
        <v>0.28000000000000003</v>
      </c>
    </row>
    <row r="15" spans="1:11" x14ac:dyDescent="0.25">
      <c r="A15" s="61" t="s">
        <v>147</v>
      </c>
      <c r="B15" s="62" t="s">
        <v>148</v>
      </c>
      <c r="C15" s="62" t="s">
        <v>149</v>
      </c>
      <c r="D15" s="62" t="s">
        <v>118</v>
      </c>
      <c r="E15" s="120">
        <v>0.89780000000000004</v>
      </c>
      <c r="F15" s="120">
        <v>7.5800000000000006E-2</v>
      </c>
      <c r="G15" s="120">
        <v>2.64E-2</v>
      </c>
      <c r="H15" s="78">
        <f t="shared" si="0"/>
        <v>0.18853800000000001</v>
      </c>
      <c r="I15" s="78">
        <f t="shared" si="1"/>
        <v>1.5918000000000002E-2</v>
      </c>
      <c r="J15" s="78">
        <f t="shared" si="2"/>
        <v>5.5439999999999994E-3</v>
      </c>
      <c r="K15" s="63">
        <v>0.21</v>
      </c>
    </row>
    <row r="16" spans="1:11" x14ac:dyDescent="0.25">
      <c r="A16" s="61" t="s">
        <v>150</v>
      </c>
      <c r="B16" s="62" t="s">
        <v>151</v>
      </c>
      <c r="C16" s="62" t="s">
        <v>152</v>
      </c>
      <c r="D16" s="62" t="s">
        <v>118</v>
      </c>
      <c r="E16" s="120">
        <v>0.89780000000000004</v>
      </c>
      <c r="F16" s="120">
        <v>7.5800000000000006E-2</v>
      </c>
      <c r="G16" s="120">
        <v>2.64E-2</v>
      </c>
      <c r="H16" s="78">
        <f t="shared" si="0"/>
        <v>0.18853800000000001</v>
      </c>
      <c r="I16" s="78">
        <f t="shared" si="1"/>
        <v>1.5918000000000002E-2</v>
      </c>
      <c r="J16" s="78">
        <f t="shared" si="2"/>
        <v>5.5439999999999994E-3</v>
      </c>
      <c r="K16" s="63">
        <v>0.21</v>
      </c>
    </row>
    <row r="17" spans="1:11" x14ac:dyDescent="0.25">
      <c r="A17" s="61" t="s">
        <v>153</v>
      </c>
      <c r="B17" s="62" t="s">
        <v>154</v>
      </c>
      <c r="C17" s="62" t="s">
        <v>155</v>
      </c>
      <c r="D17" s="62" t="s">
        <v>107</v>
      </c>
      <c r="E17" s="120">
        <v>0</v>
      </c>
      <c r="F17" s="120">
        <v>1</v>
      </c>
      <c r="G17" s="120">
        <v>0</v>
      </c>
      <c r="H17" s="78">
        <f>E17*K17</f>
        <v>0</v>
      </c>
      <c r="I17" s="78">
        <f>F17*K17</f>
        <v>3.15</v>
      </c>
      <c r="J17" s="78">
        <f>G17*K17</f>
        <v>0</v>
      </c>
      <c r="K17" s="63">
        <v>3.15</v>
      </c>
    </row>
    <row r="18" spans="1:11" x14ac:dyDescent="0.25">
      <c r="A18" s="61" t="s">
        <v>156</v>
      </c>
      <c r="B18" s="62" t="s">
        <v>157</v>
      </c>
      <c r="C18" s="62" t="s">
        <v>158</v>
      </c>
      <c r="D18" s="62" t="s">
        <v>107</v>
      </c>
      <c r="E18" s="120">
        <v>0</v>
      </c>
      <c r="F18" s="120">
        <v>1</v>
      </c>
      <c r="G18" s="120">
        <v>0</v>
      </c>
      <c r="H18" s="78">
        <f>E18*K18</f>
        <v>0</v>
      </c>
      <c r="I18" s="78">
        <f>F18*K18</f>
        <v>3.15</v>
      </c>
      <c r="J18" s="78">
        <f>G18*K18</f>
        <v>0</v>
      </c>
      <c r="K18" s="63">
        <v>3.15</v>
      </c>
    </row>
    <row r="19" spans="1:11" x14ac:dyDescent="0.25">
      <c r="A19" s="61" t="s">
        <v>159</v>
      </c>
      <c r="B19" s="62" t="s">
        <v>160</v>
      </c>
      <c r="C19" s="62" t="s">
        <v>161</v>
      </c>
      <c r="D19" s="62" t="s">
        <v>107</v>
      </c>
      <c r="E19" s="120">
        <v>0</v>
      </c>
      <c r="F19" s="120">
        <v>1</v>
      </c>
      <c r="G19" s="120">
        <v>0</v>
      </c>
      <c r="H19" s="78">
        <f t="shared" si="0"/>
        <v>0</v>
      </c>
      <c r="I19" s="78">
        <f t="shared" si="1"/>
        <v>3.15</v>
      </c>
      <c r="J19" s="78">
        <f t="shared" si="2"/>
        <v>0</v>
      </c>
      <c r="K19" s="63">
        <v>3.15</v>
      </c>
    </row>
    <row r="20" spans="1:11" x14ac:dyDescent="0.25">
      <c r="A20" s="61" t="s">
        <v>162</v>
      </c>
      <c r="B20" s="62" t="s">
        <v>163</v>
      </c>
      <c r="C20" s="62" t="s">
        <v>164</v>
      </c>
      <c r="D20" s="62" t="s">
        <v>107</v>
      </c>
      <c r="E20" s="120">
        <v>0</v>
      </c>
      <c r="F20" s="120">
        <v>1</v>
      </c>
      <c r="G20" s="120">
        <v>0</v>
      </c>
      <c r="H20" s="78">
        <f t="shared" si="0"/>
        <v>0</v>
      </c>
      <c r="I20" s="78">
        <f t="shared" si="1"/>
        <v>3.15</v>
      </c>
      <c r="J20" s="78">
        <f t="shared" si="2"/>
        <v>0</v>
      </c>
      <c r="K20" s="63">
        <v>3.15</v>
      </c>
    </row>
    <row r="21" spans="1:11" x14ac:dyDescent="0.25">
      <c r="A21" s="61" t="s">
        <v>165</v>
      </c>
      <c r="B21" s="62" t="s">
        <v>166</v>
      </c>
      <c r="C21" s="62" t="s">
        <v>167</v>
      </c>
      <c r="D21" s="62" t="s">
        <v>107</v>
      </c>
      <c r="E21" s="120">
        <v>0</v>
      </c>
      <c r="F21" s="120">
        <v>1</v>
      </c>
      <c r="G21" s="120">
        <v>0</v>
      </c>
      <c r="H21" s="78">
        <f t="shared" si="0"/>
        <v>0</v>
      </c>
      <c r="I21" s="78">
        <f t="shared" si="1"/>
        <v>3.15</v>
      </c>
      <c r="J21" s="78">
        <f t="shared" si="2"/>
        <v>0</v>
      </c>
      <c r="K21" s="63">
        <v>3.15</v>
      </c>
    </row>
    <row r="22" spans="1:11" x14ac:dyDescent="0.25">
      <c r="A22" s="61" t="s">
        <v>168</v>
      </c>
      <c r="B22" s="62" t="s">
        <v>169</v>
      </c>
      <c r="C22" s="62" t="s">
        <v>170</v>
      </c>
      <c r="D22" s="62" t="s">
        <v>107</v>
      </c>
      <c r="E22" s="120">
        <v>0</v>
      </c>
      <c r="F22" s="120">
        <v>1</v>
      </c>
      <c r="G22" s="120">
        <v>0</v>
      </c>
      <c r="H22" s="78">
        <f t="shared" si="0"/>
        <v>0</v>
      </c>
      <c r="I22" s="78">
        <f t="shared" si="1"/>
        <v>3.15</v>
      </c>
      <c r="J22" s="78">
        <f t="shared" si="2"/>
        <v>0</v>
      </c>
      <c r="K22" s="63">
        <v>3.15</v>
      </c>
    </row>
    <row r="23" spans="1:11" x14ac:dyDescent="0.25">
      <c r="A23" s="61" t="s">
        <v>171</v>
      </c>
      <c r="B23" s="62" t="s">
        <v>172</v>
      </c>
      <c r="C23" s="62" t="s">
        <v>173</v>
      </c>
      <c r="D23" s="62" t="s">
        <v>107</v>
      </c>
      <c r="E23" s="120">
        <v>0</v>
      </c>
      <c r="F23" s="120">
        <v>1</v>
      </c>
      <c r="G23" s="120">
        <v>0</v>
      </c>
      <c r="H23" s="78">
        <f t="shared" si="0"/>
        <v>0</v>
      </c>
      <c r="I23" s="78">
        <f t="shared" si="1"/>
        <v>3.15</v>
      </c>
      <c r="J23" s="78">
        <f t="shared" si="2"/>
        <v>0</v>
      </c>
      <c r="K23" s="63">
        <v>3.15</v>
      </c>
    </row>
    <row r="24" spans="1:11" x14ac:dyDescent="0.25">
      <c r="A24" s="61" t="s">
        <v>174</v>
      </c>
      <c r="B24" s="62" t="s">
        <v>175</v>
      </c>
      <c r="C24" s="62" t="s">
        <v>176</v>
      </c>
      <c r="D24" s="62" t="s">
        <v>107</v>
      </c>
      <c r="E24" s="120">
        <v>0</v>
      </c>
      <c r="F24" s="120">
        <v>1</v>
      </c>
      <c r="G24" s="120">
        <v>0</v>
      </c>
      <c r="H24" s="78">
        <f t="shared" si="0"/>
        <v>0</v>
      </c>
      <c r="I24" s="78">
        <f t="shared" si="1"/>
        <v>3.15</v>
      </c>
      <c r="J24" s="78">
        <f t="shared" si="2"/>
        <v>0</v>
      </c>
      <c r="K24" s="63">
        <v>3.15</v>
      </c>
    </row>
    <row r="25" spans="1:11" x14ac:dyDescent="0.25">
      <c r="A25" s="61" t="s">
        <v>177</v>
      </c>
      <c r="B25" s="62" t="s">
        <v>178</v>
      </c>
      <c r="C25" s="62" t="s">
        <v>179</v>
      </c>
      <c r="D25" s="62" t="s">
        <v>107</v>
      </c>
      <c r="E25" s="120">
        <v>0</v>
      </c>
      <c r="F25" s="120">
        <v>1</v>
      </c>
      <c r="G25" s="120">
        <v>0</v>
      </c>
      <c r="H25" s="78">
        <f t="shared" si="0"/>
        <v>0</v>
      </c>
      <c r="I25" s="78">
        <f t="shared" si="1"/>
        <v>3.15</v>
      </c>
      <c r="J25" s="78">
        <f t="shared" si="2"/>
        <v>0</v>
      </c>
      <c r="K25" s="63">
        <v>3.15</v>
      </c>
    </row>
    <row r="26" spans="1:11" x14ac:dyDescent="0.25">
      <c r="A26" s="61" t="s">
        <v>180</v>
      </c>
      <c r="B26" s="62" t="s">
        <v>181</v>
      </c>
      <c r="C26" s="62" t="s">
        <v>182</v>
      </c>
      <c r="D26" s="62" t="s">
        <v>107</v>
      </c>
      <c r="E26" s="120">
        <v>0</v>
      </c>
      <c r="F26" s="120">
        <v>1</v>
      </c>
      <c r="G26" s="120">
        <v>0</v>
      </c>
      <c r="H26" s="78">
        <f t="shared" si="0"/>
        <v>0</v>
      </c>
      <c r="I26" s="78">
        <f t="shared" si="1"/>
        <v>3.15</v>
      </c>
      <c r="J26" s="78">
        <f t="shared" si="2"/>
        <v>0</v>
      </c>
      <c r="K26" s="63">
        <v>3.15</v>
      </c>
    </row>
    <row r="27" spans="1:11" x14ac:dyDescent="0.25">
      <c r="A27" s="61" t="s">
        <v>183</v>
      </c>
      <c r="B27" s="62" t="s">
        <v>184</v>
      </c>
      <c r="C27" s="62" t="s">
        <v>185</v>
      </c>
      <c r="D27" s="62" t="s">
        <v>118</v>
      </c>
      <c r="E27" s="120">
        <v>0.92210000000000003</v>
      </c>
      <c r="F27" s="120">
        <v>7.7899999999999997E-2</v>
      </c>
      <c r="G27" s="120">
        <v>0</v>
      </c>
      <c r="H27" s="78">
        <f t="shared" si="0"/>
        <v>2.9046150000000002</v>
      </c>
      <c r="I27" s="78">
        <f t="shared" si="1"/>
        <v>0.24538499999999999</v>
      </c>
      <c r="J27" s="78">
        <f t="shared" si="2"/>
        <v>0</v>
      </c>
      <c r="K27" s="63">
        <v>3.15</v>
      </c>
    </row>
    <row r="28" spans="1:11" x14ac:dyDescent="0.25">
      <c r="A28" s="61" t="s">
        <v>186</v>
      </c>
      <c r="B28" s="62" t="s">
        <v>187</v>
      </c>
      <c r="C28" s="62" t="s">
        <v>188</v>
      </c>
      <c r="D28" s="62" t="s">
        <v>118</v>
      </c>
      <c r="E28" s="120">
        <v>0.92210000000000003</v>
      </c>
      <c r="F28" s="120">
        <v>7.7899999999999997E-2</v>
      </c>
      <c r="G28" s="120">
        <v>0</v>
      </c>
      <c r="H28" s="78">
        <f t="shared" si="0"/>
        <v>2.9046150000000002</v>
      </c>
      <c r="I28" s="78">
        <f t="shared" si="1"/>
        <v>0.24538499999999999</v>
      </c>
      <c r="J28" s="78">
        <f t="shared" si="2"/>
        <v>0</v>
      </c>
      <c r="K28" s="63">
        <v>3.15</v>
      </c>
    </row>
    <row r="29" spans="1:11" x14ac:dyDescent="0.25">
      <c r="A29" s="61" t="s">
        <v>189</v>
      </c>
      <c r="B29" s="62" t="s">
        <v>190</v>
      </c>
      <c r="C29" s="62" t="s">
        <v>191</v>
      </c>
      <c r="D29" s="62" t="s">
        <v>118</v>
      </c>
      <c r="E29" s="120">
        <v>0.92210000000000003</v>
      </c>
      <c r="F29" s="120">
        <v>7.7899999999999997E-2</v>
      </c>
      <c r="G29" s="120">
        <v>0</v>
      </c>
      <c r="H29" s="78">
        <f t="shared" si="0"/>
        <v>2.9046150000000002</v>
      </c>
      <c r="I29" s="78">
        <f t="shared" si="1"/>
        <v>0.24538499999999999</v>
      </c>
      <c r="J29" s="78">
        <f t="shared" si="2"/>
        <v>0</v>
      </c>
      <c r="K29" s="63">
        <v>3.15</v>
      </c>
    </row>
    <row r="30" spans="1:11" x14ac:dyDescent="0.25">
      <c r="A30" s="61" t="s">
        <v>192</v>
      </c>
      <c r="B30" s="62" t="s">
        <v>193</v>
      </c>
      <c r="C30" s="62" t="s">
        <v>194</v>
      </c>
      <c r="D30" s="62" t="s">
        <v>118</v>
      </c>
      <c r="E30" s="120">
        <v>0.92210000000000003</v>
      </c>
      <c r="F30" s="120">
        <v>7.7899999999999997E-2</v>
      </c>
      <c r="G30" s="120">
        <v>0</v>
      </c>
      <c r="H30" s="78">
        <f t="shared" si="0"/>
        <v>2.9046150000000002</v>
      </c>
      <c r="I30" s="78">
        <f t="shared" si="1"/>
        <v>0.24538499999999999</v>
      </c>
      <c r="J30" s="78">
        <f t="shared" si="2"/>
        <v>0</v>
      </c>
      <c r="K30" s="63">
        <v>3.15</v>
      </c>
    </row>
    <row r="31" spans="1:11" x14ac:dyDescent="0.25">
      <c r="A31" s="61" t="s">
        <v>195</v>
      </c>
      <c r="B31" s="62" t="s">
        <v>196</v>
      </c>
      <c r="C31" s="62" t="s">
        <v>197</v>
      </c>
      <c r="D31" s="62" t="s">
        <v>118</v>
      </c>
      <c r="E31" s="120">
        <v>0.92210000000000003</v>
      </c>
      <c r="F31" s="120">
        <v>7.7899999999999997E-2</v>
      </c>
      <c r="G31" s="120">
        <v>0</v>
      </c>
      <c r="H31" s="78">
        <f t="shared" si="0"/>
        <v>2.9046150000000002</v>
      </c>
      <c r="I31" s="78">
        <f t="shared" si="1"/>
        <v>0.24538499999999999</v>
      </c>
      <c r="J31" s="78">
        <f t="shared" si="2"/>
        <v>0</v>
      </c>
      <c r="K31" s="63">
        <v>3.15</v>
      </c>
    </row>
    <row r="32" spans="1:11" x14ac:dyDescent="0.25">
      <c r="A32" s="61" t="s">
        <v>198</v>
      </c>
      <c r="B32" s="62" t="s">
        <v>199</v>
      </c>
      <c r="C32" s="62" t="s">
        <v>200</v>
      </c>
      <c r="D32" s="62" t="s">
        <v>118</v>
      </c>
      <c r="E32" s="120">
        <v>0.92210000000000003</v>
      </c>
      <c r="F32" s="120">
        <v>7.7899999999999997E-2</v>
      </c>
      <c r="G32" s="120">
        <v>0</v>
      </c>
      <c r="H32" s="78">
        <f t="shared" si="0"/>
        <v>2.9046150000000002</v>
      </c>
      <c r="I32" s="78">
        <f t="shared" si="1"/>
        <v>0.24538499999999999</v>
      </c>
      <c r="J32" s="78">
        <f t="shared" si="2"/>
        <v>0</v>
      </c>
      <c r="K32" s="63">
        <v>3.15</v>
      </c>
    </row>
    <row r="33" spans="1:11" x14ac:dyDescent="0.25">
      <c r="A33" s="61" t="s">
        <v>201</v>
      </c>
      <c r="B33" s="62" t="s">
        <v>202</v>
      </c>
      <c r="C33" s="62" t="s">
        <v>203</v>
      </c>
      <c r="D33" s="62" t="s">
        <v>118</v>
      </c>
      <c r="E33" s="120">
        <v>0.92210000000000003</v>
      </c>
      <c r="F33" s="120">
        <v>7.7899999999999997E-2</v>
      </c>
      <c r="G33" s="120">
        <v>0</v>
      </c>
      <c r="H33" s="78">
        <f t="shared" si="0"/>
        <v>2.9046150000000002</v>
      </c>
      <c r="I33" s="78">
        <f t="shared" si="1"/>
        <v>0.24538499999999999</v>
      </c>
      <c r="J33" s="78">
        <f t="shared" si="2"/>
        <v>0</v>
      </c>
      <c r="K33" s="63">
        <v>3.15</v>
      </c>
    </row>
    <row r="34" spans="1:11" x14ac:dyDescent="0.25">
      <c r="A34" s="61" t="s">
        <v>204</v>
      </c>
      <c r="B34" s="62" t="s">
        <v>205</v>
      </c>
      <c r="C34" s="62" t="s">
        <v>206</v>
      </c>
      <c r="D34" s="62" t="s">
        <v>118</v>
      </c>
      <c r="E34" s="120">
        <v>0.82913999999999999</v>
      </c>
      <c r="F34" s="120">
        <v>0.10296</v>
      </c>
      <c r="G34" s="120">
        <v>6.7900000000000002E-2</v>
      </c>
      <c r="H34" s="78">
        <f t="shared" si="0"/>
        <v>5.3479530000000004</v>
      </c>
      <c r="I34" s="78">
        <f t="shared" si="1"/>
        <v>0.66409200000000002</v>
      </c>
      <c r="J34" s="78">
        <f t="shared" si="2"/>
        <v>0.43795500000000004</v>
      </c>
      <c r="K34" s="63">
        <v>6.45</v>
      </c>
    </row>
    <row r="35" spans="1:11" x14ac:dyDescent="0.25">
      <c r="A35" s="61" t="s">
        <v>207</v>
      </c>
      <c r="B35" s="62" t="s">
        <v>208</v>
      </c>
      <c r="C35" s="62" t="s">
        <v>206</v>
      </c>
      <c r="D35" s="62" t="s">
        <v>118</v>
      </c>
      <c r="E35" s="120">
        <v>0.82913999999999999</v>
      </c>
      <c r="F35" s="120">
        <v>0.10296</v>
      </c>
      <c r="G35" s="120">
        <v>6.7900000000000002E-2</v>
      </c>
      <c r="H35" s="78">
        <f t="shared" si="0"/>
        <v>5.3479530000000004</v>
      </c>
      <c r="I35" s="78">
        <f t="shared" si="1"/>
        <v>0.66409200000000002</v>
      </c>
      <c r="J35" s="78">
        <f t="shared" si="2"/>
        <v>0.43795500000000004</v>
      </c>
      <c r="K35" s="63">
        <v>6.45</v>
      </c>
    </row>
    <row r="36" spans="1:11" x14ac:dyDescent="0.25">
      <c r="A36" s="61" t="s">
        <v>209</v>
      </c>
      <c r="B36" s="62" t="s">
        <v>210</v>
      </c>
      <c r="C36" s="62" t="s">
        <v>206</v>
      </c>
      <c r="D36" s="62" t="s">
        <v>118</v>
      </c>
      <c r="E36" s="120">
        <v>0.82913999999999999</v>
      </c>
      <c r="F36" s="120">
        <v>0.10296</v>
      </c>
      <c r="G36" s="120">
        <v>6.7900000000000002E-2</v>
      </c>
      <c r="H36" s="78">
        <f t="shared" si="0"/>
        <v>5.3479530000000004</v>
      </c>
      <c r="I36" s="78">
        <f t="shared" si="1"/>
        <v>0.66409200000000002</v>
      </c>
      <c r="J36" s="78">
        <f t="shared" si="2"/>
        <v>0.43795500000000004</v>
      </c>
      <c r="K36" s="63">
        <v>6.45</v>
      </c>
    </row>
    <row r="37" spans="1:11" x14ac:dyDescent="0.25">
      <c r="A37" s="61" t="s">
        <v>211</v>
      </c>
      <c r="B37" s="62" t="s">
        <v>212</v>
      </c>
      <c r="C37" s="62" t="s">
        <v>206</v>
      </c>
      <c r="D37" s="62" t="s">
        <v>118</v>
      </c>
      <c r="E37" s="120">
        <v>0.82913999999999999</v>
      </c>
      <c r="F37" s="120">
        <v>0.10296</v>
      </c>
      <c r="G37" s="120">
        <v>6.7900000000000002E-2</v>
      </c>
      <c r="H37" s="78">
        <f t="shared" si="0"/>
        <v>5.3479530000000004</v>
      </c>
      <c r="I37" s="78">
        <f t="shared" si="1"/>
        <v>0.66409200000000002</v>
      </c>
      <c r="J37" s="78">
        <f t="shared" si="2"/>
        <v>0.43795500000000004</v>
      </c>
      <c r="K37" s="63">
        <v>6.45</v>
      </c>
    </row>
    <row r="38" spans="1:11" x14ac:dyDescent="0.25">
      <c r="A38" s="61" t="s">
        <v>213</v>
      </c>
      <c r="B38" s="62" t="s">
        <v>214</v>
      </c>
      <c r="C38" s="62" t="s">
        <v>206</v>
      </c>
      <c r="D38" s="62" t="s">
        <v>118</v>
      </c>
      <c r="E38" s="120">
        <v>0.82913999999999999</v>
      </c>
      <c r="F38" s="120">
        <v>0.10296</v>
      </c>
      <c r="G38" s="120">
        <v>6.7900000000000002E-2</v>
      </c>
      <c r="H38" s="78">
        <f t="shared" si="0"/>
        <v>5.3479530000000004</v>
      </c>
      <c r="I38" s="78">
        <f t="shared" si="1"/>
        <v>0.66409200000000002</v>
      </c>
      <c r="J38" s="78">
        <f t="shared" si="2"/>
        <v>0.43795500000000004</v>
      </c>
      <c r="K38" s="63">
        <v>6.45</v>
      </c>
    </row>
    <row r="39" spans="1:11" x14ac:dyDescent="0.25">
      <c r="A39" s="61" t="s">
        <v>215</v>
      </c>
      <c r="B39" s="62" t="s">
        <v>216</v>
      </c>
      <c r="C39" s="62" t="s">
        <v>217</v>
      </c>
      <c r="D39" s="62" t="s">
        <v>118</v>
      </c>
      <c r="E39" s="120">
        <v>0.69820000000000004</v>
      </c>
      <c r="F39" s="120">
        <v>0.2908</v>
      </c>
      <c r="G39" s="120">
        <v>1.0999999999999999E-2</v>
      </c>
      <c r="H39" s="78">
        <f t="shared" si="0"/>
        <v>0.23040600000000003</v>
      </c>
      <c r="I39" s="78">
        <f t="shared" si="1"/>
        <v>9.5964000000000008E-2</v>
      </c>
      <c r="J39" s="78">
        <f t="shared" si="2"/>
        <v>3.63E-3</v>
      </c>
      <c r="K39" s="63">
        <v>0.33</v>
      </c>
    </row>
    <row r="40" spans="1:11" x14ac:dyDescent="0.25">
      <c r="A40" s="61" t="s">
        <v>218</v>
      </c>
      <c r="B40" s="62" t="s">
        <v>219</v>
      </c>
      <c r="C40" s="62" t="s">
        <v>220</v>
      </c>
      <c r="D40" s="62" t="s">
        <v>118</v>
      </c>
      <c r="E40" s="120">
        <v>0.69820000000000004</v>
      </c>
      <c r="F40" s="120">
        <v>0.2908</v>
      </c>
      <c r="G40" s="120">
        <v>1.0999999999999999E-2</v>
      </c>
      <c r="H40" s="78">
        <f t="shared" si="0"/>
        <v>0.23040600000000003</v>
      </c>
      <c r="I40" s="78">
        <f t="shared" si="1"/>
        <v>9.5964000000000008E-2</v>
      </c>
      <c r="J40" s="78">
        <f t="shared" si="2"/>
        <v>3.63E-3</v>
      </c>
      <c r="K40" s="63">
        <v>0.33</v>
      </c>
    </row>
    <row r="41" spans="1:11" x14ac:dyDescent="0.25">
      <c r="A41" s="61" t="s">
        <v>221</v>
      </c>
      <c r="B41" s="62" t="s">
        <v>222</v>
      </c>
      <c r="C41" s="62" t="s">
        <v>217</v>
      </c>
      <c r="D41" s="62" t="s">
        <v>118</v>
      </c>
      <c r="E41" s="120">
        <v>0.69820000000000004</v>
      </c>
      <c r="F41" s="120">
        <v>0.2908</v>
      </c>
      <c r="G41" s="120">
        <v>1.0999999999999999E-2</v>
      </c>
      <c r="H41" s="78">
        <f t="shared" si="0"/>
        <v>1.2986520000000001</v>
      </c>
      <c r="I41" s="78">
        <f t="shared" si="1"/>
        <v>0.54088800000000004</v>
      </c>
      <c r="J41" s="78">
        <f t="shared" si="2"/>
        <v>2.0459999999999999E-2</v>
      </c>
      <c r="K41" s="63">
        <v>1.86</v>
      </c>
    </row>
    <row r="42" spans="1:11" ht="15.95" customHeight="1" x14ac:dyDescent="0.25">
      <c r="A42" s="61" t="s">
        <v>223</v>
      </c>
      <c r="B42" s="62" t="s">
        <v>224</v>
      </c>
      <c r="C42" s="62" t="s">
        <v>220</v>
      </c>
      <c r="D42" s="62" t="s">
        <v>137</v>
      </c>
      <c r="E42" s="120">
        <v>1</v>
      </c>
      <c r="F42" s="120">
        <f>0%*K42</f>
        <v>0</v>
      </c>
      <c r="G42" s="120">
        <v>0</v>
      </c>
      <c r="H42" s="78">
        <f t="shared" si="0"/>
        <v>1.86</v>
      </c>
      <c r="I42" s="78">
        <f t="shared" si="1"/>
        <v>0</v>
      </c>
      <c r="J42" s="78">
        <f t="shared" si="2"/>
        <v>0</v>
      </c>
      <c r="K42" s="63">
        <v>1.86</v>
      </c>
    </row>
    <row r="43" spans="1:11" x14ac:dyDescent="0.25">
      <c r="A43" s="61" t="s">
        <v>225</v>
      </c>
      <c r="B43" s="62" t="s">
        <v>226</v>
      </c>
      <c r="C43" s="62" t="s">
        <v>227</v>
      </c>
      <c r="D43" s="62" t="s">
        <v>137</v>
      </c>
      <c r="E43" s="120">
        <v>1</v>
      </c>
      <c r="F43" s="120">
        <f>0%*K43</f>
        <v>0</v>
      </c>
      <c r="G43" s="120">
        <v>0</v>
      </c>
      <c r="H43" s="78">
        <f t="shared" si="0"/>
        <v>0</v>
      </c>
      <c r="I43" s="78">
        <f t="shared" si="1"/>
        <v>0</v>
      </c>
      <c r="J43" s="78">
        <f t="shared" si="2"/>
        <v>0</v>
      </c>
      <c r="K43" s="63">
        <v>0</v>
      </c>
    </row>
    <row r="44" spans="1:11" x14ac:dyDescent="0.25">
      <c r="A44" s="61" t="s">
        <v>228</v>
      </c>
      <c r="B44" s="62" t="s">
        <v>229</v>
      </c>
      <c r="C44" s="62" t="s">
        <v>230</v>
      </c>
      <c r="D44" s="62" t="s">
        <v>118</v>
      </c>
      <c r="E44" s="120">
        <v>0.82913999999999999</v>
      </c>
      <c r="F44" s="120">
        <v>0.10296</v>
      </c>
      <c r="G44" s="120">
        <v>6.7900000000000002E-2</v>
      </c>
      <c r="H44" s="78">
        <f t="shared" si="0"/>
        <v>5.3479530000000004</v>
      </c>
      <c r="I44" s="78">
        <f t="shared" si="1"/>
        <v>0.66409200000000002</v>
      </c>
      <c r="J44" s="78">
        <f t="shared" si="2"/>
        <v>0.43795500000000004</v>
      </c>
      <c r="K44" s="63">
        <v>6.45</v>
      </c>
    </row>
    <row r="45" spans="1:11" x14ac:dyDescent="0.25">
      <c r="A45" s="61" t="s">
        <v>231</v>
      </c>
      <c r="B45" s="62" t="s">
        <v>232</v>
      </c>
      <c r="C45" s="62" t="s">
        <v>230</v>
      </c>
      <c r="D45" s="62" t="s">
        <v>118</v>
      </c>
      <c r="E45" s="120">
        <v>0.82913999999999999</v>
      </c>
      <c r="F45" s="120">
        <v>0.10296</v>
      </c>
      <c r="G45" s="120">
        <v>6.7900000000000002E-2</v>
      </c>
      <c r="H45" s="78">
        <f t="shared" si="0"/>
        <v>5.3479530000000004</v>
      </c>
      <c r="I45" s="78">
        <f t="shared" si="1"/>
        <v>0.66409200000000002</v>
      </c>
      <c r="J45" s="78">
        <f t="shared" si="2"/>
        <v>0.43795500000000004</v>
      </c>
      <c r="K45" s="63">
        <v>6.45</v>
      </c>
    </row>
    <row r="46" spans="1:11" x14ac:dyDescent="0.25">
      <c r="A46" s="61" t="s">
        <v>233</v>
      </c>
      <c r="B46" s="62" t="s">
        <v>234</v>
      </c>
      <c r="C46" s="62" t="s">
        <v>230</v>
      </c>
      <c r="D46" s="62" t="s">
        <v>118</v>
      </c>
      <c r="E46" s="120">
        <v>0.82913999999999999</v>
      </c>
      <c r="F46" s="120">
        <v>0.10296</v>
      </c>
      <c r="G46" s="120">
        <v>6.7900000000000002E-2</v>
      </c>
      <c r="H46" s="78">
        <f t="shared" si="0"/>
        <v>5.3479530000000004</v>
      </c>
      <c r="I46" s="78">
        <f t="shared" si="1"/>
        <v>0.66409200000000002</v>
      </c>
      <c r="J46" s="78">
        <f t="shared" si="2"/>
        <v>0.43795500000000004</v>
      </c>
      <c r="K46" s="63">
        <v>6.45</v>
      </c>
    </row>
    <row r="47" spans="1:11" x14ac:dyDescent="0.25">
      <c r="A47" s="61" t="s">
        <v>235</v>
      </c>
      <c r="B47" s="62" t="s">
        <v>236</v>
      </c>
      <c r="C47" s="62" t="s">
        <v>237</v>
      </c>
      <c r="D47" s="62" t="s">
        <v>118</v>
      </c>
      <c r="E47" s="120">
        <v>0.82913999999999999</v>
      </c>
      <c r="F47" s="120">
        <v>0.10296</v>
      </c>
      <c r="G47" s="120">
        <v>6.7900000000000002E-2</v>
      </c>
      <c r="H47" s="78">
        <f t="shared" si="0"/>
        <v>5.3479530000000004</v>
      </c>
      <c r="I47" s="78">
        <f t="shared" si="1"/>
        <v>0.66409200000000002</v>
      </c>
      <c r="J47" s="78">
        <f t="shared" si="2"/>
        <v>0.43795500000000004</v>
      </c>
      <c r="K47" s="63">
        <v>6.45</v>
      </c>
    </row>
    <row r="48" spans="1:11" x14ac:dyDescent="0.25">
      <c r="A48" s="61" t="s">
        <v>238</v>
      </c>
      <c r="B48" s="62" t="s">
        <v>239</v>
      </c>
      <c r="C48" s="62" t="s">
        <v>237</v>
      </c>
      <c r="D48" s="62" t="s">
        <v>118</v>
      </c>
      <c r="E48" s="120">
        <v>0.82913999999999999</v>
      </c>
      <c r="F48" s="120">
        <v>0.10296</v>
      </c>
      <c r="G48" s="120">
        <v>6.7900000000000002E-2</v>
      </c>
      <c r="H48" s="78">
        <f>E48*K48</f>
        <v>5.3479530000000004</v>
      </c>
      <c r="I48" s="78">
        <f>F48*K48</f>
        <v>0.66409200000000002</v>
      </c>
      <c r="J48" s="78">
        <f>G48*K48</f>
        <v>0.43795500000000004</v>
      </c>
      <c r="K48" s="63">
        <v>6.45</v>
      </c>
    </row>
    <row r="49" spans="1:11" x14ac:dyDescent="0.25">
      <c r="A49" s="61" t="s">
        <v>240</v>
      </c>
      <c r="B49" s="62" t="s">
        <v>241</v>
      </c>
      <c r="C49" s="62" t="s">
        <v>242</v>
      </c>
      <c r="D49" s="62" t="s">
        <v>118</v>
      </c>
      <c r="E49" s="120">
        <v>0.08</v>
      </c>
      <c r="F49" s="120">
        <v>0.85</v>
      </c>
      <c r="G49" s="120">
        <v>7.0000000000000007E-2</v>
      </c>
      <c r="H49" s="78">
        <f t="shared" si="0"/>
        <v>1.9199999999999998E-2</v>
      </c>
      <c r="I49" s="78">
        <f t="shared" si="1"/>
        <v>0.20399999999999999</v>
      </c>
      <c r="J49" s="78">
        <f t="shared" si="2"/>
        <v>1.6800000000000002E-2</v>
      </c>
      <c r="K49" s="63">
        <v>0.24</v>
      </c>
    </row>
    <row r="50" spans="1:11" x14ac:dyDescent="0.25">
      <c r="A50" s="61" t="s">
        <v>243</v>
      </c>
      <c r="B50" s="62" t="s">
        <v>244</v>
      </c>
      <c r="C50" s="62" t="s">
        <v>242</v>
      </c>
      <c r="D50" s="62" t="s">
        <v>118</v>
      </c>
      <c r="E50" s="120">
        <v>0.08</v>
      </c>
      <c r="F50" s="120">
        <v>0.85</v>
      </c>
      <c r="G50" s="120">
        <v>7.0000000000000007E-2</v>
      </c>
      <c r="H50" s="78">
        <f t="shared" si="0"/>
        <v>1.9199999999999998E-2</v>
      </c>
      <c r="I50" s="78">
        <f t="shared" si="1"/>
        <v>0.20399999999999999</v>
      </c>
      <c r="J50" s="78">
        <f t="shared" si="2"/>
        <v>1.6800000000000002E-2</v>
      </c>
      <c r="K50" s="63">
        <v>0.24</v>
      </c>
    </row>
    <row r="51" spans="1:11" x14ac:dyDescent="0.25">
      <c r="A51" s="61" t="s">
        <v>245</v>
      </c>
      <c r="B51" s="62" t="s">
        <v>246</v>
      </c>
      <c r="C51" s="62" t="s">
        <v>242</v>
      </c>
      <c r="D51" s="62" t="s">
        <v>118</v>
      </c>
      <c r="E51" s="120">
        <v>0.08</v>
      </c>
      <c r="F51" s="120">
        <v>0.85</v>
      </c>
      <c r="G51" s="120">
        <v>7.0000000000000007E-2</v>
      </c>
      <c r="H51" s="78">
        <f t="shared" si="0"/>
        <v>1.9199999999999998E-2</v>
      </c>
      <c r="I51" s="78">
        <f t="shared" si="1"/>
        <v>0.20399999999999999</v>
      </c>
      <c r="J51" s="78">
        <f t="shared" si="2"/>
        <v>1.6800000000000002E-2</v>
      </c>
      <c r="K51" s="63">
        <v>0.24</v>
      </c>
    </row>
    <row r="52" spans="1:11" x14ac:dyDescent="0.25">
      <c r="A52" s="61" t="s">
        <v>247</v>
      </c>
      <c r="B52" s="62" t="s">
        <v>248</v>
      </c>
      <c r="C52" s="62" t="s">
        <v>242</v>
      </c>
      <c r="D52" s="62" t="s">
        <v>118</v>
      </c>
      <c r="E52" s="120">
        <v>0.08</v>
      </c>
      <c r="F52" s="120">
        <v>0.85</v>
      </c>
      <c r="G52" s="120">
        <v>7.0000000000000007E-2</v>
      </c>
      <c r="H52" s="78">
        <f t="shared" si="0"/>
        <v>1.9199999999999998E-2</v>
      </c>
      <c r="I52" s="78">
        <f t="shared" si="1"/>
        <v>0.20399999999999999</v>
      </c>
      <c r="J52" s="78">
        <f t="shared" si="2"/>
        <v>1.6800000000000002E-2</v>
      </c>
      <c r="K52" s="63">
        <v>0.24</v>
      </c>
    </row>
    <row r="53" spans="1:11" x14ac:dyDescent="0.25">
      <c r="A53" s="61" t="s">
        <v>249</v>
      </c>
      <c r="B53" s="62" t="s">
        <v>250</v>
      </c>
      <c r="C53" s="62" t="s">
        <v>242</v>
      </c>
      <c r="D53" s="62" t="s">
        <v>118</v>
      </c>
      <c r="E53" s="120">
        <v>0.08</v>
      </c>
      <c r="F53" s="120">
        <v>0.85</v>
      </c>
      <c r="G53" s="120">
        <v>7.0000000000000007E-2</v>
      </c>
      <c r="H53" s="78">
        <f t="shared" si="0"/>
        <v>1.9199999999999998E-2</v>
      </c>
      <c r="I53" s="78">
        <f t="shared" si="1"/>
        <v>0.20399999999999999</v>
      </c>
      <c r="J53" s="78">
        <f t="shared" si="2"/>
        <v>1.6800000000000002E-2</v>
      </c>
      <c r="K53" s="63">
        <v>0.24</v>
      </c>
    </row>
    <row r="54" spans="1:11" x14ac:dyDescent="0.25">
      <c r="A54" s="61" t="s">
        <v>251</v>
      </c>
      <c r="B54" s="62" t="s">
        <v>252</v>
      </c>
      <c r="C54" s="62" t="s">
        <v>242</v>
      </c>
      <c r="D54" s="62" t="s">
        <v>118</v>
      </c>
      <c r="E54" s="120">
        <v>0.08</v>
      </c>
      <c r="F54" s="120">
        <v>0.85</v>
      </c>
      <c r="G54" s="120">
        <v>7.0000000000000007E-2</v>
      </c>
      <c r="H54" s="78">
        <f t="shared" si="0"/>
        <v>1.9199999999999998E-2</v>
      </c>
      <c r="I54" s="78">
        <f t="shared" si="1"/>
        <v>0.20399999999999999</v>
      </c>
      <c r="J54" s="78">
        <f t="shared" si="2"/>
        <v>1.6800000000000002E-2</v>
      </c>
      <c r="K54" s="63">
        <v>0.24</v>
      </c>
    </row>
    <row r="55" spans="1:11" x14ac:dyDescent="0.25">
      <c r="A55" s="61" t="s">
        <v>253</v>
      </c>
      <c r="B55" s="62" t="s">
        <v>254</v>
      </c>
      <c r="C55" s="62" t="s">
        <v>255</v>
      </c>
      <c r="D55" s="62" t="s">
        <v>107</v>
      </c>
      <c r="E55" s="120">
        <v>0</v>
      </c>
      <c r="F55" s="120">
        <v>1</v>
      </c>
      <c r="G55" s="120">
        <v>0</v>
      </c>
      <c r="H55" s="78">
        <f t="shared" si="0"/>
        <v>0</v>
      </c>
      <c r="I55" s="78">
        <f t="shared" si="1"/>
        <v>1.1000000000000001</v>
      </c>
      <c r="J55" s="78">
        <f t="shared" si="2"/>
        <v>0</v>
      </c>
      <c r="K55" s="63">
        <v>1.1000000000000001</v>
      </c>
    </row>
    <row r="56" spans="1:11" x14ac:dyDescent="0.25">
      <c r="A56" s="61" t="s">
        <v>256</v>
      </c>
      <c r="B56" s="62" t="s">
        <v>257</v>
      </c>
      <c r="C56" s="64" t="s">
        <v>258</v>
      </c>
      <c r="D56" s="62" t="s">
        <v>118</v>
      </c>
      <c r="E56" s="120">
        <v>0.10643</v>
      </c>
      <c r="F56" s="120">
        <v>0.80576999999999999</v>
      </c>
      <c r="G56" s="120">
        <v>8.7800000000000003E-2</v>
      </c>
      <c r="H56" s="78">
        <f t="shared" si="0"/>
        <v>0.11707300000000001</v>
      </c>
      <c r="I56" s="78">
        <f t="shared" si="1"/>
        <v>0.88634700000000011</v>
      </c>
      <c r="J56" s="78">
        <f t="shared" si="2"/>
        <v>9.6580000000000013E-2</v>
      </c>
      <c r="K56" s="63">
        <v>1.1000000000000001</v>
      </c>
    </row>
    <row r="57" spans="1:11" x14ac:dyDescent="0.25">
      <c r="A57" s="61" t="s">
        <v>259</v>
      </c>
      <c r="B57" s="62" t="s">
        <v>260</v>
      </c>
      <c r="C57" s="64" t="s">
        <v>258</v>
      </c>
      <c r="D57" s="62" t="s">
        <v>118</v>
      </c>
      <c r="E57" s="120">
        <v>0.10643</v>
      </c>
      <c r="F57" s="120">
        <v>0.80576999999999999</v>
      </c>
      <c r="G57" s="120">
        <v>8.7800000000000003E-2</v>
      </c>
      <c r="H57" s="78">
        <f t="shared" si="0"/>
        <v>0.11707300000000001</v>
      </c>
      <c r="I57" s="78">
        <f t="shared" si="1"/>
        <v>0.88634700000000011</v>
      </c>
      <c r="J57" s="78">
        <f t="shared" si="2"/>
        <v>9.6580000000000013E-2</v>
      </c>
      <c r="K57" s="63">
        <v>1.1000000000000001</v>
      </c>
    </row>
    <row r="58" spans="1:11" x14ac:dyDescent="0.25">
      <c r="A58" s="61" t="s">
        <v>261</v>
      </c>
      <c r="B58" s="62" t="s">
        <v>262</v>
      </c>
      <c r="C58" s="64" t="s">
        <v>258</v>
      </c>
      <c r="D58" s="62" t="s">
        <v>118</v>
      </c>
      <c r="E58" s="120">
        <v>0.10643</v>
      </c>
      <c r="F58" s="120">
        <v>0.80576999999999999</v>
      </c>
      <c r="G58" s="120">
        <v>8.7800000000000003E-2</v>
      </c>
      <c r="H58" s="78">
        <f t="shared" si="0"/>
        <v>0.11707300000000001</v>
      </c>
      <c r="I58" s="78">
        <f t="shared" si="1"/>
        <v>0.88634700000000011</v>
      </c>
      <c r="J58" s="78">
        <f t="shared" si="2"/>
        <v>9.6580000000000013E-2</v>
      </c>
      <c r="K58" s="63">
        <v>1.1000000000000001</v>
      </c>
    </row>
    <row r="59" spans="1:11" x14ac:dyDescent="0.25">
      <c r="A59" s="61" t="s">
        <v>263</v>
      </c>
      <c r="B59" s="62" t="s">
        <v>264</v>
      </c>
      <c r="C59" s="64" t="s">
        <v>258</v>
      </c>
      <c r="D59" s="62" t="s">
        <v>118</v>
      </c>
      <c r="E59" s="120">
        <v>0.10643</v>
      </c>
      <c r="F59" s="120">
        <v>0.80576999999999999</v>
      </c>
      <c r="G59" s="120">
        <v>8.7800000000000003E-2</v>
      </c>
      <c r="H59" s="78">
        <f t="shared" si="0"/>
        <v>0.11707300000000001</v>
      </c>
      <c r="I59" s="78">
        <f t="shared" si="1"/>
        <v>0.88634700000000011</v>
      </c>
      <c r="J59" s="78">
        <f t="shared" si="2"/>
        <v>9.6580000000000013E-2</v>
      </c>
      <c r="K59" s="63">
        <v>1.1000000000000001</v>
      </c>
    </row>
    <row r="60" spans="1:11" x14ac:dyDescent="0.25">
      <c r="A60" s="61" t="s">
        <v>265</v>
      </c>
      <c r="B60" s="62" t="s">
        <v>266</v>
      </c>
      <c r="C60" s="64" t="s">
        <v>258</v>
      </c>
      <c r="D60" s="62" t="s">
        <v>118</v>
      </c>
      <c r="E60" s="120">
        <v>0.10643</v>
      </c>
      <c r="F60" s="120">
        <v>0.80576999999999999</v>
      </c>
      <c r="G60" s="120">
        <v>8.7800000000000003E-2</v>
      </c>
      <c r="H60" s="78">
        <f t="shared" si="0"/>
        <v>0.11707300000000001</v>
      </c>
      <c r="I60" s="78">
        <f t="shared" si="1"/>
        <v>0.88634700000000011</v>
      </c>
      <c r="J60" s="78">
        <f t="shared" si="2"/>
        <v>9.6580000000000013E-2</v>
      </c>
      <c r="K60" s="63">
        <v>1.1000000000000001</v>
      </c>
    </row>
    <row r="61" spans="1:11" x14ac:dyDescent="0.25">
      <c r="A61" s="61" t="s">
        <v>267</v>
      </c>
      <c r="B61" s="62" t="s">
        <v>268</v>
      </c>
      <c r="C61" s="64" t="s">
        <v>258</v>
      </c>
      <c r="D61" s="62" t="s">
        <v>118</v>
      </c>
      <c r="E61" s="120">
        <v>0.10643</v>
      </c>
      <c r="F61" s="120">
        <v>0.80576999999999999</v>
      </c>
      <c r="G61" s="120">
        <v>8.7800000000000003E-2</v>
      </c>
      <c r="H61" s="78">
        <f t="shared" si="0"/>
        <v>0.11707300000000001</v>
      </c>
      <c r="I61" s="78">
        <f t="shared" si="1"/>
        <v>0.88634700000000011</v>
      </c>
      <c r="J61" s="78">
        <f t="shared" si="2"/>
        <v>9.6580000000000013E-2</v>
      </c>
      <c r="K61" s="63">
        <v>1.1000000000000001</v>
      </c>
    </row>
    <row r="62" spans="1:11" x14ac:dyDescent="0.25">
      <c r="A62" s="61" t="s">
        <v>269</v>
      </c>
      <c r="B62" s="62" t="s">
        <v>270</v>
      </c>
      <c r="C62" s="64" t="s">
        <v>271</v>
      </c>
      <c r="D62" s="62" t="s">
        <v>118</v>
      </c>
      <c r="E62" s="120">
        <v>0.04</v>
      </c>
      <c r="F62" s="120">
        <v>0.04</v>
      </c>
      <c r="G62" s="120">
        <v>0.92</v>
      </c>
      <c r="H62" s="78">
        <f t="shared" si="0"/>
        <v>0.126</v>
      </c>
      <c r="I62" s="78">
        <f t="shared" si="1"/>
        <v>0.126</v>
      </c>
      <c r="J62" s="78">
        <f t="shared" si="2"/>
        <v>2.8980000000000001</v>
      </c>
      <c r="K62" s="63">
        <v>3.15</v>
      </c>
    </row>
    <row r="63" spans="1:11" x14ac:dyDescent="0.25">
      <c r="A63" s="61" t="s">
        <v>272</v>
      </c>
      <c r="B63" s="62" t="s">
        <v>273</v>
      </c>
      <c r="C63" s="64" t="s">
        <v>271</v>
      </c>
      <c r="D63" s="62" t="s">
        <v>108</v>
      </c>
      <c r="E63" s="120">
        <v>0</v>
      </c>
      <c r="F63" s="120">
        <f>0%*K63</f>
        <v>0</v>
      </c>
      <c r="G63" s="120">
        <v>1</v>
      </c>
      <c r="H63" s="78">
        <f>E63*K63</f>
        <v>0</v>
      </c>
      <c r="I63" s="78">
        <f>F63*K63</f>
        <v>0</v>
      </c>
      <c r="J63" s="78">
        <f>G63*K63</f>
        <v>3.15</v>
      </c>
      <c r="K63" s="63">
        <v>3.15</v>
      </c>
    </row>
    <row r="64" spans="1:11" x14ac:dyDescent="0.25">
      <c r="A64" s="61" t="s">
        <v>274</v>
      </c>
      <c r="B64" s="62" t="s">
        <v>275</v>
      </c>
      <c r="C64" s="62" t="s">
        <v>276</v>
      </c>
      <c r="D64" s="62" t="s">
        <v>118</v>
      </c>
      <c r="E64" s="120">
        <v>0.39234999999999998</v>
      </c>
      <c r="F64" s="120">
        <v>0.39234999999999998</v>
      </c>
      <c r="G64" s="120">
        <v>0.21529999999999999</v>
      </c>
      <c r="H64" s="78">
        <f t="shared" si="0"/>
        <v>1.2359024999999999</v>
      </c>
      <c r="I64" s="78">
        <f t="shared" si="1"/>
        <v>1.2359024999999999</v>
      </c>
      <c r="J64" s="78">
        <f t="shared" si="2"/>
        <v>0.67819499999999999</v>
      </c>
      <c r="K64" s="63">
        <v>3.15</v>
      </c>
    </row>
    <row r="65" spans="1:11" x14ac:dyDescent="0.25">
      <c r="A65" s="61" t="s">
        <v>277</v>
      </c>
      <c r="B65" s="62" t="s">
        <v>278</v>
      </c>
      <c r="C65" s="62" t="s">
        <v>276</v>
      </c>
      <c r="D65" s="62" t="s">
        <v>118</v>
      </c>
      <c r="E65" s="120">
        <v>0.39234999999999998</v>
      </c>
      <c r="F65" s="120">
        <v>0.39234999999999998</v>
      </c>
      <c r="G65" s="120">
        <v>0.21529999999999999</v>
      </c>
      <c r="H65" s="78">
        <f t="shared" si="0"/>
        <v>1.2359024999999999</v>
      </c>
      <c r="I65" s="78">
        <f t="shared" si="1"/>
        <v>1.2359024999999999</v>
      </c>
      <c r="J65" s="78">
        <f t="shared" si="2"/>
        <v>0.67819499999999999</v>
      </c>
      <c r="K65" s="63">
        <v>3.15</v>
      </c>
    </row>
    <row r="66" spans="1:11" x14ac:dyDescent="0.25">
      <c r="A66" s="61" t="s">
        <v>279</v>
      </c>
      <c r="B66" s="62" t="s">
        <v>280</v>
      </c>
      <c r="C66" s="62" t="s">
        <v>276</v>
      </c>
      <c r="D66" s="62" t="s">
        <v>118</v>
      </c>
      <c r="E66" s="120">
        <v>0.39234999999999998</v>
      </c>
      <c r="F66" s="120">
        <v>0.39234999999999998</v>
      </c>
      <c r="G66" s="120">
        <v>0.21529999999999999</v>
      </c>
      <c r="H66" s="78">
        <f t="shared" si="0"/>
        <v>1.2359024999999999</v>
      </c>
      <c r="I66" s="78">
        <f t="shared" si="1"/>
        <v>1.2359024999999999</v>
      </c>
      <c r="J66" s="78">
        <f t="shared" si="2"/>
        <v>0.67819499999999999</v>
      </c>
      <c r="K66" s="63">
        <v>3.15</v>
      </c>
    </row>
    <row r="67" spans="1:11" x14ac:dyDescent="0.25">
      <c r="A67" s="61" t="s">
        <v>281</v>
      </c>
      <c r="B67" s="62" t="s">
        <v>282</v>
      </c>
      <c r="C67" s="62" t="s">
        <v>276</v>
      </c>
      <c r="D67" s="62" t="s">
        <v>118</v>
      </c>
      <c r="E67" s="120">
        <v>0.39234999999999998</v>
      </c>
      <c r="F67" s="120">
        <v>0.39234999999999998</v>
      </c>
      <c r="G67" s="120">
        <v>0.21529999999999999</v>
      </c>
      <c r="H67" s="78">
        <f t="shared" si="0"/>
        <v>1.2359024999999999</v>
      </c>
      <c r="I67" s="78">
        <f t="shared" si="1"/>
        <v>1.2359024999999999</v>
      </c>
      <c r="J67" s="78">
        <f t="shared" si="2"/>
        <v>0.67819499999999999</v>
      </c>
      <c r="K67" s="63">
        <v>3.15</v>
      </c>
    </row>
    <row r="68" spans="1:11" x14ac:dyDescent="0.25">
      <c r="A68" s="61" t="s">
        <v>283</v>
      </c>
      <c r="B68" s="62" t="s">
        <v>284</v>
      </c>
      <c r="C68" s="62" t="s">
        <v>276</v>
      </c>
      <c r="D68" s="62" t="s">
        <v>118</v>
      </c>
      <c r="E68" s="120">
        <v>0.39234999999999998</v>
      </c>
      <c r="F68" s="120">
        <v>0.39234999999999998</v>
      </c>
      <c r="G68" s="120">
        <v>0.21529999999999999</v>
      </c>
      <c r="H68" s="78">
        <f t="shared" si="0"/>
        <v>1.2359024999999999</v>
      </c>
      <c r="I68" s="78">
        <f t="shared" si="1"/>
        <v>1.2359024999999999</v>
      </c>
      <c r="J68" s="78">
        <f t="shared" si="2"/>
        <v>0.67819499999999999</v>
      </c>
      <c r="K68" s="63">
        <v>3.15</v>
      </c>
    </row>
    <row r="69" spans="1:11" x14ac:dyDescent="0.25">
      <c r="A69" s="61" t="s">
        <v>285</v>
      </c>
      <c r="B69" s="62" t="s">
        <v>286</v>
      </c>
      <c r="C69" s="62" t="s">
        <v>276</v>
      </c>
      <c r="D69" s="62" t="s">
        <v>118</v>
      </c>
      <c r="E69" s="120">
        <v>0.39234999999999998</v>
      </c>
      <c r="F69" s="120">
        <v>0.39234999999999998</v>
      </c>
      <c r="G69" s="120">
        <v>0.21529999999999999</v>
      </c>
      <c r="H69" s="78">
        <f t="shared" si="0"/>
        <v>1.2359024999999999</v>
      </c>
      <c r="I69" s="78">
        <f t="shared" si="1"/>
        <v>1.2359024999999999</v>
      </c>
      <c r="J69" s="78">
        <f t="shared" si="2"/>
        <v>0.67819499999999999</v>
      </c>
      <c r="K69" s="63">
        <v>3.15</v>
      </c>
    </row>
    <row r="70" spans="1:11" x14ac:dyDescent="0.25">
      <c r="A70" s="61" t="s">
        <v>287</v>
      </c>
      <c r="B70" s="62" t="s">
        <v>288</v>
      </c>
      <c r="C70" s="62" t="s">
        <v>289</v>
      </c>
      <c r="D70" s="62" t="s">
        <v>118</v>
      </c>
      <c r="E70" s="120">
        <v>0.82913999999999999</v>
      </c>
      <c r="F70" s="120">
        <v>0.10296</v>
      </c>
      <c r="G70" s="120">
        <v>6.7900000000000002E-2</v>
      </c>
      <c r="H70" s="78">
        <f t="shared" si="0"/>
        <v>4.5188129999999997</v>
      </c>
      <c r="I70" s="78">
        <f t="shared" si="1"/>
        <v>0.56113199999999996</v>
      </c>
      <c r="J70" s="78">
        <f t="shared" si="2"/>
        <v>0.37005500000000002</v>
      </c>
      <c r="K70" s="63">
        <v>5.45</v>
      </c>
    </row>
    <row r="71" spans="1:11" x14ac:dyDescent="0.25">
      <c r="A71" s="61" t="s">
        <v>290</v>
      </c>
      <c r="B71" s="62" t="s">
        <v>291</v>
      </c>
      <c r="C71" s="62" t="s">
        <v>289</v>
      </c>
      <c r="D71" s="62" t="s">
        <v>118</v>
      </c>
      <c r="E71" s="120">
        <v>0.82913999999999999</v>
      </c>
      <c r="F71" s="120">
        <v>0.10296</v>
      </c>
      <c r="G71" s="120">
        <v>6.7900000000000002E-2</v>
      </c>
      <c r="H71" s="78">
        <f t="shared" ref="H71:H99" si="3">E71*K71</f>
        <v>4.5188129999999997</v>
      </c>
      <c r="I71" s="78">
        <f t="shared" ref="I71:I99" si="4">F71*K71</f>
        <v>0.56113199999999996</v>
      </c>
      <c r="J71" s="78">
        <f t="shared" ref="J71:J99" si="5">G71*K71</f>
        <v>0.37005500000000002</v>
      </c>
      <c r="K71" s="63">
        <v>5.45</v>
      </c>
    </row>
    <row r="72" spans="1:11" x14ac:dyDescent="0.25">
      <c r="A72" s="61" t="s">
        <v>292</v>
      </c>
      <c r="B72" s="62" t="s">
        <v>293</v>
      </c>
      <c r="C72" s="62" t="s">
        <v>289</v>
      </c>
      <c r="D72" s="62" t="s">
        <v>118</v>
      </c>
      <c r="E72" s="120">
        <v>0.82913999999999999</v>
      </c>
      <c r="F72" s="120">
        <v>0.10296</v>
      </c>
      <c r="G72" s="120">
        <v>6.7900000000000002E-2</v>
      </c>
      <c r="H72" s="78">
        <f t="shared" si="3"/>
        <v>4.5188129999999997</v>
      </c>
      <c r="I72" s="78">
        <f t="shared" si="4"/>
        <v>0.56113199999999996</v>
      </c>
      <c r="J72" s="78">
        <f t="shared" si="5"/>
        <v>0.37005500000000002</v>
      </c>
      <c r="K72" s="63">
        <v>5.45</v>
      </c>
    </row>
    <row r="73" spans="1:11" x14ac:dyDescent="0.25">
      <c r="A73" s="61" t="s">
        <v>294</v>
      </c>
      <c r="B73" s="62" t="s">
        <v>295</v>
      </c>
      <c r="C73" s="62" t="s">
        <v>289</v>
      </c>
      <c r="D73" s="62" t="s">
        <v>118</v>
      </c>
      <c r="E73" s="120">
        <v>0.82913999999999999</v>
      </c>
      <c r="F73" s="120">
        <v>0.10296</v>
      </c>
      <c r="G73" s="120">
        <v>6.7900000000000002E-2</v>
      </c>
      <c r="H73" s="78">
        <f t="shared" ref="H73:H77" si="6">E73*K73</f>
        <v>4.5188129999999997</v>
      </c>
      <c r="I73" s="78">
        <f t="shared" ref="I73:I77" si="7">F73*K73</f>
        <v>0.56113199999999996</v>
      </c>
      <c r="J73" s="78">
        <f t="shared" ref="J73:J77" si="8">G73*K73</f>
        <v>0.37005500000000002</v>
      </c>
      <c r="K73" s="63">
        <v>5.45</v>
      </c>
    </row>
    <row r="74" spans="1:11" x14ac:dyDescent="0.25">
      <c r="A74" s="61" t="s">
        <v>296</v>
      </c>
      <c r="B74" s="62" t="s">
        <v>297</v>
      </c>
      <c r="C74" s="62" t="s">
        <v>289</v>
      </c>
      <c r="D74" s="62" t="s">
        <v>118</v>
      </c>
      <c r="E74" s="120">
        <v>0.82913999999999999</v>
      </c>
      <c r="F74" s="120">
        <v>0.10296</v>
      </c>
      <c r="G74" s="120">
        <v>6.7900000000000002E-2</v>
      </c>
      <c r="H74" s="78">
        <f t="shared" si="6"/>
        <v>4.5188129999999997</v>
      </c>
      <c r="I74" s="78">
        <f t="shared" si="7"/>
        <v>0.56113199999999996</v>
      </c>
      <c r="J74" s="78">
        <f t="shared" si="8"/>
        <v>0.37005500000000002</v>
      </c>
      <c r="K74" s="63">
        <v>5.45</v>
      </c>
    </row>
    <row r="75" spans="1:11" x14ac:dyDescent="0.25">
      <c r="A75" s="61" t="s">
        <v>298</v>
      </c>
      <c r="B75" s="62" t="s">
        <v>299</v>
      </c>
      <c r="C75" s="62" t="s">
        <v>289</v>
      </c>
      <c r="D75" s="62" t="s">
        <v>118</v>
      </c>
      <c r="E75" s="120">
        <v>0.82913999999999999</v>
      </c>
      <c r="F75" s="120">
        <v>0.10296</v>
      </c>
      <c r="G75" s="120">
        <v>6.7900000000000002E-2</v>
      </c>
      <c r="H75" s="78">
        <f t="shared" si="6"/>
        <v>4.5188129999999997</v>
      </c>
      <c r="I75" s="78">
        <f t="shared" si="7"/>
        <v>0.56113199999999996</v>
      </c>
      <c r="J75" s="78">
        <f t="shared" si="8"/>
        <v>0.37005500000000002</v>
      </c>
      <c r="K75" s="63">
        <v>5.45</v>
      </c>
    </row>
    <row r="76" spans="1:11" x14ac:dyDescent="0.25">
      <c r="A76" s="61" t="s">
        <v>300</v>
      </c>
      <c r="B76" s="62" t="s">
        <v>301</v>
      </c>
      <c r="C76" s="62" t="s">
        <v>289</v>
      </c>
      <c r="D76" s="62" t="s">
        <v>118</v>
      </c>
      <c r="E76" s="120">
        <v>0.82913999999999999</v>
      </c>
      <c r="F76" s="120">
        <v>0.10296</v>
      </c>
      <c r="G76" s="120">
        <v>6.7900000000000002E-2</v>
      </c>
      <c r="H76" s="78">
        <f t="shared" si="6"/>
        <v>4.5188129999999997</v>
      </c>
      <c r="I76" s="78">
        <f t="shared" si="7"/>
        <v>0.56113199999999996</v>
      </c>
      <c r="J76" s="78">
        <f t="shared" si="8"/>
        <v>0.37005500000000002</v>
      </c>
      <c r="K76" s="63">
        <v>5.45</v>
      </c>
    </row>
    <row r="77" spans="1:11" x14ac:dyDescent="0.25">
      <c r="A77" s="61" t="s">
        <v>302</v>
      </c>
      <c r="B77" s="62" t="s">
        <v>303</v>
      </c>
      <c r="C77" s="62" t="s">
        <v>289</v>
      </c>
      <c r="D77" s="62" t="s">
        <v>118</v>
      </c>
      <c r="E77" s="120">
        <v>0.82913999999999999</v>
      </c>
      <c r="F77" s="120">
        <v>0.10296</v>
      </c>
      <c r="G77" s="120">
        <v>6.7900000000000002E-2</v>
      </c>
      <c r="H77" s="78">
        <f t="shared" si="6"/>
        <v>4.5188129999999997</v>
      </c>
      <c r="I77" s="78">
        <f t="shared" si="7"/>
        <v>0.56113199999999996</v>
      </c>
      <c r="J77" s="78">
        <f t="shared" si="8"/>
        <v>0.37005500000000002</v>
      </c>
      <c r="K77" s="63">
        <v>5.45</v>
      </c>
    </row>
    <row r="78" spans="1:11" customFormat="1" ht="12.75" x14ac:dyDescent="0.2">
      <c r="A78" s="62" t="s">
        <v>304</v>
      </c>
      <c r="B78" s="62" t="s">
        <v>305</v>
      </c>
      <c r="C78" s="62" t="s">
        <v>306</v>
      </c>
      <c r="D78" s="62" t="s">
        <v>118</v>
      </c>
      <c r="E78" s="120">
        <v>0.82913999999999999</v>
      </c>
      <c r="F78" s="120">
        <v>0.10296</v>
      </c>
      <c r="G78" s="120">
        <v>6.7900000000000002E-2</v>
      </c>
      <c r="H78" s="78">
        <f t="shared" ref="H78:H81" si="9">E78*K78</f>
        <v>4.5188129999999997</v>
      </c>
      <c r="I78" s="78">
        <f t="shared" ref="I78:I81" si="10">F78*K78</f>
        <v>0.56113199999999996</v>
      </c>
      <c r="J78" s="78">
        <f t="shared" ref="J78:J81" si="11">G78*K78</f>
        <v>0.37005500000000002</v>
      </c>
      <c r="K78" s="63">
        <v>5.45</v>
      </c>
    </row>
    <row r="79" spans="1:11" customFormat="1" ht="12.75" x14ac:dyDescent="0.2">
      <c r="A79" s="62" t="s">
        <v>307</v>
      </c>
      <c r="B79" s="62" t="s">
        <v>308</v>
      </c>
      <c r="C79" s="62" t="s">
        <v>306</v>
      </c>
      <c r="D79" s="62" t="s">
        <v>118</v>
      </c>
      <c r="E79" s="120">
        <v>0.82913999999999999</v>
      </c>
      <c r="F79" s="120">
        <v>0.10296</v>
      </c>
      <c r="G79" s="120">
        <v>6.7900000000000002E-2</v>
      </c>
      <c r="H79" s="78">
        <f t="shared" si="9"/>
        <v>4.5188129999999997</v>
      </c>
      <c r="I79" s="78">
        <f t="shared" si="10"/>
        <v>0.56113199999999996</v>
      </c>
      <c r="J79" s="78">
        <f t="shared" si="11"/>
        <v>0.37005500000000002</v>
      </c>
      <c r="K79" s="63">
        <v>5.45</v>
      </c>
    </row>
    <row r="80" spans="1:11" customFormat="1" ht="12.75" x14ac:dyDescent="0.2">
      <c r="A80" s="62" t="s">
        <v>309</v>
      </c>
      <c r="B80" s="62" t="s">
        <v>310</v>
      </c>
      <c r="C80" s="62" t="s">
        <v>306</v>
      </c>
      <c r="D80" s="62" t="s">
        <v>118</v>
      </c>
      <c r="E80" s="120">
        <v>0.82913999999999999</v>
      </c>
      <c r="F80" s="120">
        <v>0.10296</v>
      </c>
      <c r="G80" s="120">
        <v>6.7900000000000002E-2</v>
      </c>
      <c r="H80" s="78">
        <f t="shared" si="9"/>
        <v>4.5188129999999997</v>
      </c>
      <c r="I80" s="78">
        <f t="shared" si="10"/>
        <v>0.56113199999999996</v>
      </c>
      <c r="J80" s="78">
        <f t="shared" si="11"/>
        <v>0.37005500000000002</v>
      </c>
      <c r="K80" s="63">
        <v>5.45</v>
      </c>
    </row>
    <row r="81" spans="1:11" customFormat="1" ht="12.75" x14ac:dyDescent="0.2">
      <c r="A81" s="62" t="s">
        <v>311</v>
      </c>
      <c r="B81" s="62" t="s">
        <v>312</v>
      </c>
      <c r="C81" s="62" t="s">
        <v>306</v>
      </c>
      <c r="D81" s="62" t="s">
        <v>118</v>
      </c>
      <c r="E81" s="120">
        <v>0.82913999999999999</v>
      </c>
      <c r="F81" s="120">
        <v>0.10296</v>
      </c>
      <c r="G81" s="120">
        <v>6.7900000000000002E-2</v>
      </c>
      <c r="H81" s="78">
        <f t="shared" si="9"/>
        <v>4.5188129999999997</v>
      </c>
      <c r="I81" s="78">
        <f t="shared" si="10"/>
        <v>0.56113199999999996</v>
      </c>
      <c r="J81" s="78">
        <f t="shared" si="11"/>
        <v>0.37005500000000002</v>
      </c>
      <c r="K81" s="63">
        <v>5.45</v>
      </c>
    </row>
    <row r="82" spans="1:11" x14ac:dyDescent="0.25">
      <c r="A82" s="61" t="s">
        <v>313</v>
      </c>
      <c r="B82" s="62" t="s">
        <v>314</v>
      </c>
      <c r="C82" s="62" t="s">
        <v>315</v>
      </c>
      <c r="D82" s="62" t="s">
        <v>137</v>
      </c>
      <c r="E82" s="120">
        <v>1</v>
      </c>
      <c r="F82" s="120">
        <f>0%*K82</f>
        <v>0</v>
      </c>
      <c r="G82" s="120">
        <v>0</v>
      </c>
      <c r="H82" s="78">
        <f t="shared" si="3"/>
        <v>5.45</v>
      </c>
      <c r="I82" s="78">
        <f t="shared" si="4"/>
        <v>0</v>
      </c>
      <c r="J82" s="78">
        <f t="shared" si="5"/>
        <v>0</v>
      </c>
      <c r="K82" s="63">
        <v>5.45</v>
      </c>
    </row>
    <row r="83" spans="1:11" x14ac:dyDescent="0.25">
      <c r="A83" s="61" t="s">
        <v>316</v>
      </c>
      <c r="B83" s="62" t="s">
        <v>317</v>
      </c>
      <c r="C83" s="62" t="s">
        <v>318</v>
      </c>
      <c r="D83" s="62" t="s">
        <v>108</v>
      </c>
      <c r="E83" s="120">
        <v>0</v>
      </c>
      <c r="F83" s="120">
        <f>0%*K83</f>
        <v>0</v>
      </c>
      <c r="G83" s="120">
        <v>1</v>
      </c>
      <c r="H83" s="78">
        <f t="shared" si="3"/>
        <v>0</v>
      </c>
      <c r="I83" s="78">
        <f t="shared" si="4"/>
        <v>0</v>
      </c>
      <c r="J83" s="78">
        <f t="shared" si="5"/>
        <v>4.5</v>
      </c>
      <c r="K83" s="63">
        <v>4.5</v>
      </c>
    </row>
    <row r="84" spans="1:11" x14ac:dyDescent="0.25">
      <c r="A84" s="61" t="s">
        <v>319</v>
      </c>
      <c r="B84" s="62" t="s">
        <v>320</v>
      </c>
      <c r="C84" s="62" t="s">
        <v>318</v>
      </c>
      <c r="D84" s="62" t="s">
        <v>108</v>
      </c>
      <c r="E84" s="120">
        <v>0</v>
      </c>
      <c r="F84" s="120">
        <f t="shared" ref="F84:F91" si="12">0%*K84</f>
        <v>0</v>
      </c>
      <c r="G84" s="120">
        <v>1</v>
      </c>
      <c r="H84" s="78">
        <f t="shared" si="3"/>
        <v>0</v>
      </c>
      <c r="I84" s="78">
        <f t="shared" si="4"/>
        <v>0</v>
      </c>
      <c r="J84" s="78">
        <f t="shared" si="5"/>
        <v>4.5</v>
      </c>
      <c r="K84" s="63">
        <v>4.5</v>
      </c>
    </row>
    <row r="85" spans="1:11" x14ac:dyDescent="0.25">
      <c r="A85" s="61" t="s">
        <v>321</v>
      </c>
      <c r="B85" s="62" t="s">
        <v>322</v>
      </c>
      <c r="C85" s="62" t="s">
        <v>318</v>
      </c>
      <c r="D85" s="62" t="s">
        <v>108</v>
      </c>
      <c r="E85" s="120">
        <v>0</v>
      </c>
      <c r="F85" s="120">
        <f t="shared" si="12"/>
        <v>0</v>
      </c>
      <c r="G85" s="120">
        <v>1</v>
      </c>
      <c r="H85" s="78">
        <f t="shared" si="3"/>
        <v>0</v>
      </c>
      <c r="I85" s="78">
        <f t="shared" si="4"/>
        <v>0</v>
      </c>
      <c r="J85" s="78">
        <f t="shared" si="5"/>
        <v>4.5</v>
      </c>
      <c r="K85" s="63">
        <v>4.5</v>
      </c>
    </row>
    <row r="86" spans="1:11" x14ac:dyDescent="0.25">
      <c r="A86" s="61" t="s">
        <v>323</v>
      </c>
      <c r="B86" s="62" t="s">
        <v>324</v>
      </c>
      <c r="C86" s="62" t="s">
        <v>318</v>
      </c>
      <c r="D86" s="62" t="s">
        <v>108</v>
      </c>
      <c r="E86" s="120">
        <v>0</v>
      </c>
      <c r="F86" s="120">
        <f t="shared" si="12"/>
        <v>0</v>
      </c>
      <c r="G86" s="120">
        <v>1</v>
      </c>
      <c r="H86" s="78">
        <f t="shared" si="3"/>
        <v>0</v>
      </c>
      <c r="I86" s="78">
        <f t="shared" si="4"/>
        <v>0</v>
      </c>
      <c r="J86" s="78">
        <f t="shared" si="5"/>
        <v>4.5</v>
      </c>
      <c r="K86" s="63">
        <v>4.5</v>
      </c>
    </row>
    <row r="87" spans="1:11" x14ac:dyDescent="0.25">
      <c r="A87" s="61" t="s">
        <v>325</v>
      </c>
      <c r="B87" s="62" t="s">
        <v>326</v>
      </c>
      <c r="C87" s="62" t="s">
        <v>318</v>
      </c>
      <c r="D87" s="62" t="s">
        <v>108</v>
      </c>
      <c r="E87" s="120">
        <v>0</v>
      </c>
      <c r="F87" s="120">
        <f t="shared" si="12"/>
        <v>0</v>
      </c>
      <c r="G87" s="120">
        <v>1</v>
      </c>
      <c r="H87" s="78">
        <f t="shared" si="3"/>
        <v>0</v>
      </c>
      <c r="I87" s="78">
        <f t="shared" si="4"/>
        <v>0</v>
      </c>
      <c r="J87" s="78">
        <f t="shared" si="5"/>
        <v>4.5</v>
      </c>
      <c r="K87" s="63">
        <v>4.5</v>
      </c>
    </row>
    <row r="88" spans="1:11" x14ac:dyDescent="0.25">
      <c r="A88" s="61" t="s">
        <v>327</v>
      </c>
      <c r="B88" s="62" t="s">
        <v>328</v>
      </c>
      <c r="C88" s="62" t="s">
        <v>318</v>
      </c>
      <c r="D88" s="62" t="s">
        <v>108</v>
      </c>
      <c r="E88" s="120">
        <v>0</v>
      </c>
      <c r="F88" s="120">
        <f>0%*K88</f>
        <v>0</v>
      </c>
      <c r="G88" s="120">
        <v>1</v>
      </c>
      <c r="H88" s="78">
        <f>E88*K88</f>
        <v>0</v>
      </c>
      <c r="I88" s="78">
        <f>F88*K88</f>
        <v>0</v>
      </c>
      <c r="J88" s="78">
        <f>G88*K88</f>
        <v>4.5</v>
      </c>
      <c r="K88" s="63">
        <v>4.5</v>
      </c>
    </row>
    <row r="89" spans="1:11" x14ac:dyDescent="0.25">
      <c r="A89" s="61" t="s">
        <v>329</v>
      </c>
      <c r="B89" s="62" t="s">
        <v>330</v>
      </c>
      <c r="C89" s="62" t="s">
        <v>331</v>
      </c>
      <c r="D89" s="62" t="s">
        <v>108</v>
      </c>
      <c r="E89" s="120">
        <v>0</v>
      </c>
      <c r="F89" s="120">
        <f t="shared" si="12"/>
        <v>0</v>
      </c>
      <c r="G89" s="120">
        <v>1</v>
      </c>
      <c r="H89" s="78">
        <f t="shared" si="3"/>
        <v>0</v>
      </c>
      <c r="I89" s="78">
        <f t="shared" si="4"/>
        <v>0</v>
      </c>
      <c r="J89" s="78">
        <f t="shared" si="5"/>
        <v>4.5</v>
      </c>
      <c r="K89" s="63">
        <v>4.5</v>
      </c>
    </row>
    <row r="90" spans="1:11" x14ac:dyDescent="0.25">
      <c r="A90" s="61" t="s">
        <v>332</v>
      </c>
      <c r="B90" s="62" t="s">
        <v>333</v>
      </c>
      <c r="C90" s="62" t="s">
        <v>331</v>
      </c>
      <c r="D90" s="62" t="s">
        <v>108</v>
      </c>
      <c r="E90" s="120">
        <v>0</v>
      </c>
      <c r="F90" s="120">
        <f t="shared" si="12"/>
        <v>0</v>
      </c>
      <c r="G90" s="120">
        <v>1</v>
      </c>
      <c r="H90" s="78">
        <f t="shared" si="3"/>
        <v>0</v>
      </c>
      <c r="I90" s="78">
        <f t="shared" si="4"/>
        <v>0</v>
      </c>
      <c r="J90" s="78">
        <f t="shared" si="5"/>
        <v>4.5</v>
      </c>
      <c r="K90" s="63">
        <v>4.5</v>
      </c>
    </row>
    <row r="91" spans="1:11" x14ac:dyDescent="0.25">
      <c r="A91" s="61" t="s">
        <v>334</v>
      </c>
      <c r="B91" s="62" t="s">
        <v>335</v>
      </c>
      <c r="C91" s="62" t="s">
        <v>331</v>
      </c>
      <c r="D91" s="62" t="s">
        <v>108</v>
      </c>
      <c r="E91" s="120">
        <v>0</v>
      </c>
      <c r="F91" s="120">
        <f t="shared" si="12"/>
        <v>0</v>
      </c>
      <c r="G91" s="120">
        <v>1</v>
      </c>
      <c r="H91" s="78">
        <f t="shared" si="3"/>
        <v>0</v>
      </c>
      <c r="I91" s="78">
        <f t="shared" si="4"/>
        <v>0</v>
      </c>
      <c r="J91" s="78">
        <f t="shared" si="5"/>
        <v>4.5</v>
      </c>
      <c r="K91" s="63">
        <v>4.5</v>
      </c>
    </row>
    <row r="92" spans="1:11" x14ac:dyDescent="0.25">
      <c r="A92" s="61" t="s">
        <v>336</v>
      </c>
      <c r="B92" s="62" t="s">
        <v>337</v>
      </c>
      <c r="C92" s="62" t="s">
        <v>331</v>
      </c>
      <c r="D92" s="62" t="s">
        <v>108</v>
      </c>
      <c r="E92" s="120">
        <v>0</v>
      </c>
      <c r="F92" s="120">
        <f t="shared" ref="F92:F99" si="13">0%*K92</f>
        <v>0</v>
      </c>
      <c r="G92" s="120">
        <v>1</v>
      </c>
      <c r="H92" s="78">
        <f t="shared" si="3"/>
        <v>0</v>
      </c>
      <c r="I92" s="78">
        <f t="shared" si="4"/>
        <v>0</v>
      </c>
      <c r="J92" s="78">
        <f t="shared" si="5"/>
        <v>4.5</v>
      </c>
      <c r="K92" s="63">
        <v>4.5</v>
      </c>
    </row>
    <row r="93" spans="1:11" x14ac:dyDescent="0.25">
      <c r="A93" s="61" t="s">
        <v>338</v>
      </c>
      <c r="B93" s="62" t="s">
        <v>339</v>
      </c>
      <c r="C93" s="62" t="s">
        <v>340</v>
      </c>
      <c r="D93" s="62" t="s">
        <v>108</v>
      </c>
      <c r="E93" s="120">
        <v>0</v>
      </c>
      <c r="F93" s="120">
        <f t="shared" si="13"/>
        <v>0</v>
      </c>
      <c r="G93" s="120">
        <v>1</v>
      </c>
      <c r="H93" s="78">
        <f t="shared" si="3"/>
        <v>0</v>
      </c>
      <c r="I93" s="78">
        <f t="shared" si="4"/>
        <v>0</v>
      </c>
      <c r="J93" s="78">
        <f t="shared" si="5"/>
        <v>5.25</v>
      </c>
      <c r="K93" s="63">
        <v>5.25</v>
      </c>
    </row>
    <row r="94" spans="1:11" x14ac:dyDescent="0.25">
      <c r="A94" s="61" t="s">
        <v>341</v>
      </c>
      <c r="B94" s="62" t="s">
        <v>342</v>
      </c>
      <c r="C94" s="62" t="s">
        <v>340</v>
      </c>
      <c r="D94" s="62" t="s">
        <v>108</v>
      </c>
      <c r="E94" s="120">
        <v>0</v>
      </c>
      <c r="F94" s="120">
        <f t="shared" si="13"/>
        <v>0</v>
      </c>
      <c r="G94" s="120">
        <v>1</v>
      </c>
      <c r="H94" s="78">
        <f t="shared" si="3"/>
        <v>0</v>
      </c>
      <c r="I94" s="78">
        <f t="shared" si="4"/>
        <v>0</v>
      </c>
      <c r="J94" s="78">
        <f t="shared" si="5"/>
        <v>5.25</v>
      </c>
      <c r="K94" s="63">
        <v>5.25</v>
      </c>
    </row>
    <row r="95" spans="1:11" x14ac:dyDescent="0.25">
      <c r="A95" s="61" t="s">
        <v>343</v>
      </c>
      <c r="B95" s="62" t="s">
        <v>344</v>
      </c>
      <c r="C95" s="62" t="s">
        <v>345</v>
      </c>
      <c r="D95" s="62" t="s">
        <v>108</v>
      </c>
      <c r="E95" s="120">
        <v>0</v>
      </c>
      <c r="F95" s="120">
        <f t="shared" si="13"/>
        <v>0</v>
      </c>
      <c r="G95" s="120">
        <v>1</v>
      </c>
      <c r="H95" s="78">
        <f t="shared" si="3"/>
        <v>0</v>
      </c>
      <c r="I95" s="78">
        <f t="shared" si="4"/>
        <v>0</v>
      </c>
      <c r="J95" s="78">
        <f t="shared" si="5"/>
        <v>4.5</v>
      </c>
      <c r="K95" s="63">
        <v>4.5</v>
      </c>
    </row>
    <row r="96" spans="1:11" x14ac:dyDescent="0.25">
      <c r="A96" s="61" t="s">
        <v>346</v>
      </c>
      <c r="B96" s="62" t="s">
        <v>347</v>
      </c>
      <c r="C96" s="62" t="s">
        <v>345</v>
      </c>
      <c r="D96" s="62" t="s">
        <v>108</v>
      </c>
      <c r="E96" s="120">
        <v>0</v>
      </c>
      <c r="F96" s="120">
        <f t="shared" si="13"/>
        <v>0</v>
      </c>
      <c r="G96" s="120">
        <v>1</v>
      </c>
      <c r="H96" s="78">
        <f t="shared" si="3"/>
        <v>0</v>
      </c>
      <c r="I96" s="78">
        <f t="shared" si="4"/>
        <v>0</v>
      </c>
      <c r="J96" s="78">
        <f t="shared" si="5"/>
        <v>4.5</v>
      </c>
      <c r="K96" s="63">
        <v>4.5</v>
      </c>
    </row>
    <row r="97" spans="1:11" x14ac:dyDescent="0.25">
      <c r="A97" s="61" t="s">
        <v>348</v>
      </c>
      <c r="B97" s="62" t="s">
        <v>349</v>
      </c>
      <c r="C97" s="62" t="s">
        <v>345</v>
      </c>
      <c r="D97" s="62" t="s">
        <v>108</v>
      </c>
      <c r="E97" s="120">
        <v>0</v>
      </c>
      <c r="F97" s="120">
        <f t="shared" si="13"/>
        <v>0</v>
      </c>
      <c r="G97" s="120">
        <v>1</v>
      </c>
      <c r="H97" s="78">
        <f t="shared" si="3"/>
        <v>0</v>
      </c>
      <c r="I97" s="78">
        <f t="shared" si="4"/>
        <v>0</v>
      </c>
      <c r="J97" s="78">
        <f t="shared" si="5"/>
        <v>4.5</v>
      </c>
      <c r="K97" s="63">
        <v>4.5</v>
      </c>
    </row>
    <row r="98" spans="1:11" x14ac:dyDescent="0.25">
      <c r="A98" s="61" t="s">
        <v>350</v>
      </c>
      <c r="B98" s="62" t="s">
        <v>351</v>
      </c>
      <c r="C98" s="62" t="s">
        <v>340</v>
      </c>
      <c r="D98" s="62" t="s">
        <v>108</v>
      </c>
      <c r="E98" s="120">
        <v>0</v>
      </c>
      <c r="F98" s="120">
        <f t="shared" si="13"/>
        <v>0</v>
      </c>
      <c r="G98" s="120">
        <v>1</v>
      </c>
      <c r="H98" s="78">
        <f t="shared" si="3"/>
        <v>0</v>
      </c>
      <c r="I98" s="78">
        <f t="shared" si="4"/>
        <v>0</v>
      </c>
      <c r="J98" s="78">
        <f t="shared" si="5"/>
        <v>5.25</v>
      </c>
      <c r="K98" s="63">
        <v>5.25</v>
      </c>
    </row>
    <row r="99" spans="1:11" ht="15" customHeight="1" x14ac:dyDescent="0.25">
      <c r="A99" s="61" t="s">
        <v>352</v>
      </c>
      <c r="B99" s="62" t="s">
        <v>353</v>
      </c>
      <c r="C99" s="62" t="s">
        <v>340</v>
      </c>
      <c r="D99" s="62" t="s">
        <v>108</v>
      </c>
      <c r="E99" s="120">
        <v>0</v>
      </c>
      <c r="F99" s="120">
        <f t="shared" si="13"/>
        <v>0</v>
      </c>
      <c r="G99" s="120">
        <v>1</v>
      </c>
      <c r="H99" s="78">
        <f t="shared" si="3"/>
        <v>0</v>
      </c>
      <c r="I99" s="78">
        <f t="shared" si="4"/>
        <v>0</v>
      </c>
      <c r="J99" s="78">
        <f t="shared" si="5"/>
        <v>5.25</v>
      </c>
      <c r="K99" s="63">
        <v>5.25</v>
      </c>
    </row>
    <row r="100" spans="1:11" x14ac:dyDescent="0.25">
      <c r="A100" s="61" t="s">
        <v>354</v>
      </c>
      <c r="B100" s="62" t="s">
        <v>355</v>
      </c>
      <c r="C100" s="62" t="s">
        <v>340</v>
      </c>
      <c r="D100" s="62" t="s">
        <v>108</v>
      </c>
      <c r="E100" s="120">
        <v>0</v>
      </c>
      <c r="F100" s="120">
        <f t="shared" ref="F100:F105" si="14">0%*K100</f>
        <v>0</v>
      </c>
      <c r="G100" s="120">
        <v>1</v>
      </c>
      <c r="H100" s="78">
        <f t="shared" ref="H100:H105" si="15">E100*K100</f>
        <v>0</v>
      </c>
      <c r="I100" s="78">
        <f t="shared" ref="I100:I105" si="16">F100*K100</f>
        <v>0</v>
      </c>
      <c r="J100" s="78">
        <f t="shared" ref="J100:J105" si="17">G100*K100</f>
        <v>5.25</v>
      </c>
      <c r="K100" s="63">
        <v>5.25</v>
      </c>
    </row>
    <row r="101" spans="1:11" x14ac:dyDescent="0.25">
      <c r="A101" s="61" t="s">
        <v>356</v>
      </c>
      <c r="B101" s="62" t="s">
        <v>357</v>
      </c>
      <c r="C101" s="62" t="s">
        <v>340</v>
      </c>
      <c r="D101" s="62" t="s">
        <v>108</v>
      </c>
      <c r="E101" s="120">
        <v>0</v>
      </c>
      <c r="F101" s="120">
        <f t="shared" si="14"/>
        <v>0</v>
      </c>
      <c r="G101" s="120">
        <v>1</v>
      </c>
      <c r="H101" s="78">
        <f t="shared" si="15"/>
        <v>0</v>
      </c>
      <c r="I101" s="78">
        <f t="shared" si="16"/>
        <v>0</v>
      </c>
      <c r="J101" s="78">
        <f t="shared" si="17"/>
        <v>5.25</v>
      </c>
      <c r="K101" s="63">
        <v>5.25</v>
      </c>
    </row>
    <row r="102" spans="1:11" x14ac:dyDescent="0.25">
      <c r="A102" s="61" t="s">
        <v>358</v>
      </c>
      <c r="B102" s="62" t="s">
        <v>359</v>
      </c>
      <c r="C102" s="62" t="s">
        <v>340</v>
      </c>
      <c r="D102" s="62" t="s">
        <v>108</v>
      </c>
      <c r="E102" s="120">
        <v>0</v>
      </c>
      <c r="F102" s="120">
        <f t="shared" si="14"/>
        <v>0</v>
      </c>
      <c r="G102" s="120">
        <v>1</v>
      </c>
      <c r="H102" s="78">
        <f t="shared" si="15"/>
        <v>0</v>
      </c>
      <c r="I102" s="78">
        <f t="shared" si="16"/>
        <v>0</v>
      </c>
      <c r="J102" s="78">
        <f t="shared" si="17"/>
        <v>5.25</v>
      </c>
      <c r="K102" s="63">
        <v>5.25</v>
      </c>
    </row>
    <row r="103" spans="1:11" x14ac:dyDescent="0.25">
      <c r="A103" s="61" t="s">
        <v>360</v>
      </c>
      <c r="B103" s="62" t="s">
        <v>361</v>
      </c>
      <c r="C103" s="62" t="s">
        <v>340</v>
      </c>
      <c r="D103" s="62" t="s">
        <v>108</v>
      </c>
      <c r="E103" s="120">
        <v>0</v>
      </c>
      <c r="F103" s="120">
        <f t="shared" si="14"/>
        <v>0</v>
      </c>
      <c r="G103" s="120">
        <v>1</v>
      </c>
      <c r="H103" s="78">
        <f t="shared" si="15"/>
        <v>0</v>
      </c>
      <c r="I103" s="78">
        <f t="shared" si="16"/>
        <v>0</v>
      </c>
      <c r="J103" s="78">
        <f t="shared" si="17"/>
        <v>5.25</v>
      </c>
      <c r="K103" s="63">
        <v>5.25</v>
      </c>
    </row>
    <row r="104" spans="1:11" x14ac:dyDescent="0.25">
      <c r="A104" s="61" t="s">
        <v>362</v>
      </c>
      <c r="B104" s="62" t="s">
        <v>363</v>
      </c>
      <c r="C104" s="62" t="s">
        <v>340</v>
      </c>
      <c r="D104" s="62" t="s">
        <v>108</v>
      </c>
      <c r="E104" s="120">
        <v>0</v>
      </c>
      <c r="F104" s="120">
        <f t="shared" si="14"/>
        <v>0</v>
      </c>
      <c r="G104" s="120">
        <v>1</v>
      </c>
      <c r="H104" s="78">
        <f t="shared" si="15"/>
        <v>0</v>
      </c>
      <c r="I104" s="78">
        <f t="shared" si="16"/>
        <v>0</v>
      </c>
      <c r="J104" s="78">
        <f t="shared" si="17"/>
        <v>5.25</v>
      </c>
      <c r="K104" s="63">
        <v>5.25</v>
      </c>
    </row>
    <row r="105" spans="1:11" x14ac:dyDescent="0.25">
      <c r="A105" s="61" t="s">
        <v>364</v>
      </c>
      <c r="B105" s="62" t="s">
        <v>365</v>
      </c>
      <c r="C105" s="62" t="s">
        <v>340</v>
      </c>
      <c r="D105" s="62" t="s">
        <v>108</v>
      </c>
      <c r="E105" s="120">
        <v>0</v>
      </c>
      <c r="F105" s="120">
        <f t="shared" si="14"/>
        <v>0</v>
      </c>
      <c r="G105" s="120">
        <v>1</v>
      </c>
      <c r="H105" s="78">
        <f t="shared" si="15"/>
        <v>0</v>
      </c>
      <c r="I105" s="78">
        <f t="shared" si="16"/>
        <v>0</v>
      </c>
      <c r="J105" s="78">
        <f t="shared" si="17"/>
        <v>5.25</v>
      </c>
      <c r="K105" s="63">
        <v>5.25</v>
      </c>
    </row>
    <row r="106" spans="1:11" x14ac:dyDescent="0.25">
      <c r="A106" s="61" t="s">
        <v>366</v>
      </c>
      <c r="B106" s="62" t="s">
        <v>367</v>
      </c>
      <c r="C106" s="62" t="s">
        <v>340</v>
      </c>
      <c r="D106" s="62" t="s">
        <v>108</v>
      </c>
      <c r="E106" s="120">
        <v>0</v>
      </c>
      <c r="F106" s="120">
        <f>0%*K106</f>
        <v>0</v>
      </c>
      <c r="G106" s="120">
        <v>1</v>
      </c>
      <c r="H106" s="78">
        <f>E106*K106</f>
        <v>0</v>
      </c>
      <c r="I106" s="78">
        <f>F106*K106</f>
        <v>0</v>
      </c>
      <c r="J106" s="78">
        <f>G106*K106</f>
        <v>5.25</v>
      </c>
      <c r="K106" s="63">
        <v>5.25</v>
      </c>
    </row>
    <row r="107" spans="1:11" x14ac:dyDescent="0.25">
      <c r="A107" s="61" t="s">
        <v>368</v>
      </c>
      <c r="B107" s="62" t="s">
        <v>369</v>
      </c>
      <c r="C107" s="62" t="s">
        <v>340</v>
      </c>
      <c r="D107" s="62" t="s">
        <v>108</v>
      </c>
      <c r="E107" s="120">
        <v>0</v>
      </c>
      <c r="F107" s="120">
        <f>0%*K107</f>
        <v>0</v>
      </c>
      <c r="G107" s="120">
        <v>1</v>
      </c>
      <c r="H107" s="78">
        <f>E107*K107</f>
        <v>0</v>
      </c>
      <c r="I107" s="78">
        <f>F107*K107</f>
        <v>0</v>
      </c>
      <c r="J107" s="78">
        <f>G107*K107</f>
        <v>5.25</v>
      </c>
      <c r="K107" s="63">
        <v>5.25</v>
      </c>
    </row>
  </sheetData>
  <sheetProtection algorithmName="SHA-512" hashValue="bMxpU2kVHkx85a6+UoJkWxh4K1D1qOmCrmiecxqSuNbHisMzbUQLhc9/xlDCMmksEcqX3S6KX9uczcWrIfCHWw==" saltValue="vfeMZTpcA7r+UUQbdICcsw==" spinCount="100000" sheet="1" objects="1" scenarios="1"/>
  <phoneticPr fontId="29" type="noConversion"/>
  <dataValidations count="1">
    <dataValidation showInputMessage="1" showErrorMessage="1" error=" " promptTitle="Búsqueda (se requiere)" prompt="Este registro de Equipo ya tiene que existir en Microsoft Dynamics 365 o en este archivo de origen." sqref="B17" xr:uid="{AF7C1A02-82F5-448F-8254-FAADED9856F1}"/>
  </dataValidations>
  <pageMargins left="0.7" right="0.7" top="0.75" bottom="0.75" header="0.3" footer="0.3"/>
  <pageSetup paperSize="9" scale="59"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zoomScaleNormal="100" workbookViewId="0">
      <selection sqref="A1:IV65536"/>
    </sheetView>
  </sheetViews>
  <sheetFormatPr baseColWidth="10" defaultColWidth="10.5703125" defaultRowHeight="12.75" x14ac:dyDescent="0.2"/>
  <cols>
    <col min="1" max="16384" width="10.5703125" style="95"/>
  </cols>
  <sheetData/>
  <sheetProtection password="D745" sheet="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AF6591FDE73804E9115B639103EECE5" ma:contentTypeVersion="10" ma:contentTypeDescription="Crear nuevo documento." ma:contentTypeScope="" ma:versionID="45dc40fbd109181f6a09d0cb86b8bf49">
  <xsd:schema xmlns:xsd="http://www.w3.org/2001/XMLSchema" xmlns:xs="http://www.w3.org/2001/XMLSchema" xmlns:p="http://schemas.microsoft.com/office/2006/metadata/properties" xmlns:ns2="74b56a52-bbf1-4408-9384-9881a56f6e6e" xmlns:ns3="83ce5d13-7973-4c2a-a6f4-bc1a3ff434a2" targetNamespace="http://schemas.microsoft.com/office/2006/metadata/properties" ma:root="true" ma:fieldsID="a0fe860191abfd35972fd0039898ddd5" ns2:_="" ns3:_="">
    <xsd:import namespace="74b56a52-bbf1-4408-9384-9881a56f6e6e"/>
    <xsd:import namespace="83ce5d13-7973-4c2a-a6f4-bc1a3ff434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6a52-bbf1-4408-9384-9881a56f6e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b89aa328-3dd6-4d2c-8fa4-03a7e3150e6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ce5d13-7973-4c2a-a6f4-bc1a3ff434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edb88bf-8674-4734-9f5d-c8ae65bd6bf4}" ma:internalName="TaxCatchAll" ma:showField="CatchAllData" ma:web="83ce5d13-7973-4c2a-a6f4-bc1a3ff434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4b56a52-bbf1-4408-9384-9881a56f6e6e">
      <Terms xmlns="http://schemas.microsoft.com/office/infopath/2007/PartnerControls"/>
    </lcf76f155ced4ddcb4097134ff3c332f>
    <TaxCatchAll xmlns="83ce5d13-7973-4c2a-a6f4-bc1a3ff434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21F638-5CB7-4B38-B5C8-B7253BC89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6a52-bbf1-4408-9384-9881a56f6e6e"/>
    <ds:schemaRef ds:uri="83ce5d13-7973-4c2a-a6f4-bc1a3ff434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22A220-6904-496E-8E94-B62DD9244742}">
  <ds:schemaRefs>
    <ds:schemaRef ds:uri="http://schemas.microsoft.com/office/2006/metadata/properties"/>
    <ds:schemaRef ds:uri="http://schemas.microsoft.com/office/infopath/2007/PartnerControls"/>
    <ds:schemaRef ds:uri="74b56a52-bbf1-4408-9384-9881a56f6e6e"/>
    <ds:schemaRef ds:uri="83ce5d13-7973-4c2a-a6f4-bc1a3ff434a2"/>
  </ds:schemaRefs>
</ds:datastoreItem>
</file>

<file path=customXml/itemProps3.xml><?xml version="1.0" encoding="utf-8"?>
<ds:datastoreItem xmlns:ds="http://schemas.openxmlformats.org/officeDocument/2006/customXml" ds:itemID="{DA76A07B-B6DC-4358-8F82-5E7B372942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Unidades Liquidadas</vt:lpstr>
      <vt:lpstr>Exceptuaciones</vt:lpstr>
      <vt:lpstr>Resumen Liquidación</vt:lpstr>
      <vt:lpstr>Tabla de equipos</vt:lpstr>
      <vt:lpstr>Ayuda</vt:lpstr>
      <vt:lpstr>'Resumen Liquidación'!Área_de_impresión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2003-10-03T08:46:11Z</dcterms:created>
  <dcterms:modified xsi:type="dcterms:W3CDTF">2023-05-17T14:56:52Z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0x0101007AF6591FDE73804E9115B639103EECE5</vt:lpwstr>
  </property>
  <property fmtid="{D5CDD505-2E9C-101B-9397-08002B2CF9AE}" pid="4" name="MediaServiceImageTags">
    <vt:lpwstr/>
  </property>
</Properties>
</file>